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7 Web\Excel\Shreveport\"/>
    </mc:Choice>
  </mc:AlternateContent>
  <bookViews>
    <workbookView xWindow="0" yWindow="0" windowWidth="28800" windowHeight="11535"/>
  </bookViews>
  <sheets>
    <sheet name="C-2B" sheetId="2" r:id="rId1"/>
  </sheets>
  <definedNames>
    <definedName name="_Order1" hidden="1">255</definedName>
    <definedName name="_Regression_Int" localSheetId="0" hidden="1">1</definedName>
    <definedName name="Print_Area_MI" localSheetId="0">'C-2B'!$A$12:$M$139</definedName>
    <definedName name="_xlnm.Print_Titles" localSheetId="0">'C-2B'!$1:$10</definedName>
    <definedName name="Print_Titles_MI" localSheetId="0">'C-2B'!$2:$10</definedName>
  </definedNames>
  <calcPr calcId="152511"/>
</workbook>
</file>

<file path=xl/calcChain.xml><?xml version="1.0" encoding="utf-8"?>
<calcChain xmlns="http://schemas.openxmlformats.org/spreadsheetml/2006/main">
  <c r="B134" i="2" l="1"/>
  <c r="N132" i="2"/>
  <c r="L132" i="2"/>
  <c r="J132" i="2"/>
  <c r="H132" i="2"/>
  <c r="F132" i="2"/>
  <c r="D132" i="2"/>
  <c r="N127" i="2"/>
  <c r="L127" i="2"/>
  <c r="J127" i="2"/>
  <c r="H127" i="2"/>
  <c r="F127" i="2"/>
  <c r="D127" i="2"/>
  <c r="N118" i="2"/>
  <c r="L118" i="2"/>
  <c r="J118" i="2"/>
  <c r="H118" i="2"/>
  <c r="F118" i="2"/>
  <c r="D118" i="2"/>
  <c r="N140" i="2"/>
  <c r="L140" i="2"/>
  <c r="J140" i="2"/>
  <c r="H140" i="2"/>
  <c r="F140" i="2"/>
  <c r="D140" i="2"/>
  <c r="B139" i="2"/>
  <c r="B140" i="2" s="1"/>
  <c r="N107" i="2"/>
  <c r="L107" i="2"/>
  <c r="J107" i="2"/>
  <c r="H107" i="2"/>
  <c r="F107" i="2"/>
  <c r="D107" i="2"/>
  <c r="N98" i="2"/>
  <c r="L98" i="2"/>
  <c r="J98" i="2"/>
  <c r="H98" i="2"/>
  <c r="F98" i="2"/>
  <c r="D98" i="2"/>
  <c r="B97" i="2"/>
  <c r="B101" i="2"/>
  <c r="B102" i="2"/>
  <c r="B103" i="2"/>
  <c r="B104" i="2"/>
  <c r="B105" i="2"/>
  <c r="B106" i="2"/>
  <c r="B93" i="2"/>
  <c r="B92" i="2"/>
  <c r="N94" i="2"/>
  <c r="L94" i="2"/>
  <c r="J94" i="2"/>
  <c r="H94" i="2"/>
  <c r="F94" i="2"/>
  <c r="D94" i="2"/>
  <c r="N82" i="2"/>
  <c r="L82" i="2"/>
  <c r="J82" i="2"/>
  <c r="H82" i="2"/>
  <c r="F82" i="2"/>
  <c r="D82" i="2"/>
  <c r="B78" i="2"/>
  <c r="B79" i="2"/>
  <c r="B80" i="2"/>
  <c r="B81" i="2"/>
  <c r="B77" i="2"/>
  <c r="N72" i="2"/>
  <c r="L72" i="2"/>
  <c r="J72" i="2"/>
  <c r="H72" i="2"/>
  <c r="F72" i="2"/>
  <c r="D72" i="2"/>
  <c r="N63" i="2"/>
  <c r="L63" i="2"/>
  <c r="J63" i="2"/>
  <c r="J74" i="2" s="1"/>
  <c r="H63" i="2"/>
  <c r="F63" i="2"/>
  <c r="D63" i="2"/>
  <c r="B50" i="2"/>
  <c r="N46" i="2"/>
  <c r="L46" i="2"/>
  <c r="J46" i="2"/>
  <c r="H46" i="2"/>
  <c r="F46" i="2"/>
  <c r="D46" i="2"/>
  <c r="B45" i="2"/>
  <c r="B40" i="2"/>
  <c r="B42" i="2"/>
  <c r="B48" i="2"/>
  <c r="N38" i="2"/>
  <c r="L38" i="2"/>
  <c r="J38" i="2"/>
  <c r="H38" i="2"/>
  <c r="F38" i="2"/>
  <c r="D38" i="2"/>
  <c r="N26" i="2"/>
  <c r="L26" i="2"/>
  <c r="J26" i="2"/>
  <c r="H26" i="2"/>
  <c r="F26" i="2"/>
  <c r="D26" i="2"/>
  <c r="F74" i="2" l="1"/>
  <c r="N74" i="2"/>
  <c r="L52" i="2"/>
  <c r="D74" i="2"/>
  <c r="L74" i="2"/>
  <c r="J52" i="2"/>
  <c r="H74" i="2"/>
  <c r="B107" i="2"/>
  <c r="B94" i="2"/>
  <c r="F52" i="2"/>
  <c r="N52" i="2"/>
  <c r="H52" i="2"/>
  <c r="D52" i="2"/>
  <c r="B98" i="2"/>
  <c r="B82" i="2"/>
  <c r="B46" i="2"/>
  <c r="B130" i="2"/>
  <c r="B123" i="2"/>
  <c r="B126" i="2"/>
  <c r="B113" i="2"/>
  <c r="B117" i="2"/>
  <c r="B116" i="2"/>
  <c r="B131" i="2" l="1"/>
  <c r="B132" i="2" s="1"/>
  <c r="N89" i="2" l="1"/>
  <c r="N109" i="2" s="1"/>
  <c r="N136" i="2" s="1"/>
  <c r="N142" i="2" s="1"/>
  <c r="L89" i="2"/>
  <c r="L109" i="2" s="1"/>
  <c r="L136" i="2" s="1"/>
  <c r="L142" i="2" s="1"/>
  <c r="J89" i="2"/>
  <c r="J109" i="2" s="1"/>
  <c r="J136" i="2" s="1"/>
  <c r="J142" i="2" s="1"/>
  <c r="H89" i="2"/>
  <c r="H109" i="2" s="1"/>
  <c r="H136" i="2" s="1"/>
  <c r="H142" i="2" s="1"/>
  <c r="F89" i="2"/>
  <c r="F109" i="2" s="1"/>
  <c r="F136" i="2" s="1"/>
  <c r="F142" i="2" s="1"/>
  <c r="D89" i="2"/>
  <c r="D109" i="2" s="1"/>
  <c r="D136" i="2" s="1"/>
  <c r="D142" i="2" s="1"/>
  <c r="B87" i="2"/>
  <c r="B67" i="2" l="1"/>
  <c r="B68" i="2"/>
  <c r="B69" i="2"/>
  <c r="B70" i="2"/>
  <c r="B66" i="2"/>
  <c r="B58" i="2"/>
  <c r="B59" i="2"/>
  <c r="B60" i="2"/>
  <c r="B61" i="2"/>
  <c r="B57" i="2"/>
  <c r="B37" i="2"/>
  <c r="B35" i="2"/>
  <c r="B33" i="2"/>
  <c r="B30" i="2"/>
  <c r="B24" i="2"/>
  <c r="B18" i="2"/>
  <c r="B21" i="2"/>
  <c r="B23" i="2"/>
  <c r="B62" i="2" l="1"/>
  <c r="B63" i="2" s="1"/>
  <c r="B22" i="2"/>
  <c r="B16" i="2"/>
  <c r="B25" i="2"/>
  <c r="B20" i="2"/>
  <c r="B19" i="2"/>
  <c r="B17" i="2"/>
  <c r="B26" i="2" l="1"/>
  <c r="B124" i="2"/>
  <c r="B122" i="2"/>
  <c r="B125" i="2"/>
  <c r="B112" i="2"/>
  <c r="B115" i="2"/>
  <c r="B114" i="2"/>
  <c r="B88" i="2"/>
  <c r="B86" i="2"/>
  <c r="B71" i="2"/>
  <c r="B72" i="2" s="1"/>
  <c r="B74" i="2" s="1"/>
  <c r="B29" i="2"/>
  <c r="B34" i="2"/>
  <c r="B31" i="2"/>
  <c r="B36" i="2"/>
  <c r="B32" i="2"/>
  <c r="B127" i="2" l="1"/>
  <c r="B118" i="2"/>
  <c r="B38" i="2"/>
  <c r="B52" i="2" s="1"/>
  <c r="B89" i="2"/>
  <c r="B109" i="2" s="1"/>
  <c r="B136" i="2" l="1"/>
  <c r="B142" i="2" s="1"/>
</calcChain>
</file>

<file path=xl/sharedStrings.xml><?xml version="1.0" encoding="utf-8"?>
<sst xmlns="http://schemas.openxmlformats.org/spreadsheetml/2006/main" count="120" uniqueCount="103">
  <si>
    <t>Total</t>
  </si>
  <si>
    <t>Recovered</t>
  </si>
  <si>
    <t>ANALYSIS C-2B</t>
  </si>
  <si>
    <t>Current Restricted Fund Expenditures</t>
  </si>
  <si>
    <t>For the year ended June 30, 2017</t>
  </si>
  <si>
    <t>Educational and general:</t>
  </si>
  <si>
    <t>Travel</t>
  </si>
  <si>
    <t>Equipment</t>
  </si>
  <si>
    <t>Indirect Cost</t>
  </si>
  <si>
    <t xml:space="preserve">Supplies &amp; </t>
  </si>
  <si>
    <t>Expenses</t>
  </si>
  <si>
    <t>Related</t>
  </si>
  <si>
    <t>Benefits</t>
  </si>
  <si>
    <t xml:space="preserve"> Wages</t>
  </si>
  <si>
    <t>Salaries &amp;</t>
  </si>
  <si>
    <t xml:space="preserve">   Economics and finance</t>
  </si>
  <si>
    <t xml:space="preserve">   Management and marketing</t>
  </si>
  <si>
    <t xml:space="preserve">   Consortium of insurance</t>
  </si>
  <si>
    <t xml:space="preserve">   Education</t>
  </si>
  <si>
    <t xml:space="preserve">   Psychology</t>
  </si>
  <si>
    <t xml:space="preserve"> General Instruction -</t>
  </si>
  <si>
    <t xml:space="preserve">   Nursing Program</t>
  </si>
  <si>
    <t xml:space="preserve">   Biological science</t>
  </si>
  <si>
    <t xml:space="preserve">   Computer science</t>
  </si>
  <si>
    <t xml:space="preserve">   Mathematics</t>
  </si>
  <si>
    <t xml:space="preserve"> Research - -</t>
  </si>
  <si>
    <t xml:space="preserve">   Kinesiology and health science</t>
  </si>
  <si>
    <t xml:space="preserve"> Public service - -</t>
  </si>
  <si>
    <t xml:space="preserve">   Public radio station</t>
  </si>
  <si>
    <t xml:space="preserve">      Total public service</t>
  </si>
  <si>
    <t xml:space="preserve"> Academic support - -</t>
  </si>
  <si>
    <t xml:space="preserve"> Library -</t>
  </si>
  <si>
    <t xml:space="preserve">   Administration</t>
  </si>
  <si>
    <t xml:space="preserve">      Total library</t>
  </si>
  <si>
    <t xml:space="preserve"> Academic services -</t>
  </si>
  <si>
    <t xml:space="preserve">   Teaching, learning, &amp; technology center</t>
  </si>
  <si>
    <t xml:space="preserve">   Pioneer heritage center</t>
  </si>
  <si>
    <t xml:space="preserve">      Total academic services</t>
  </si>
  <si>
    <t xml:space="preserve"> Student services - -</t>
  </si>
  <si>
    <t xml:space="preserve">   Student activities</t>
  </si>
  <si>
    <t xml:space="preserve">   Career center</t>
  </si>
  <si>
    <t xml:space="preserve">      Total student service</t>
  </si>
  <si>
    <t xml:space="preserve"> Institutional support - -</t>
  </si>
  <si>
    <t xml:space="preserve">   General administration -</t>
  </si>
  <si>
    <t xml:space="preserve">   Academic affairs</t>
  </si>
  <si>
    <t xml:space="preserve">   Campus police</t>
  </si>
  <si>
    <t xml:space="preserve">   Development</t>
  </si>
  <si>
    <t xml:space="preserve"> Auxiliary Enterprises:</t>
  </si>
  <si>
    <t xml:space="preserve">   Expenditures</t>
  </si>
  <si>
    <t xml:space="preserve">     Total auxiliary enterprises</t>
  </si>
  <si>
    <t xml:space="preserve">          Total expenditures and transfers</t>
  </si>
  <si>
    <t xml:space="preserve">          Total educational and general expenditures</t>
  </si>
  <si>
    <t xml:space="preserve">   Instructional Support</t>
  </si>
  <si>
    <t xml:space="preserve">     Total general instruction</t>
  </si>
  <si>
    <t xml:space="preserve">        Total instruction</t>
  </si>
  <si>
    <t xml:space="preserve">        Total research</t>
  </si>
  <si>
    <t xml:space="preserve">        Total academic support </t>
  </si>
  <si>
    <t xml:space="preserve">        Total institutional support</t>
  </si>
  <si>
    <t xml:space="preserve">   Arts and sciences -</t>
  </si>
  <si>
    <t xml:space="preserve">   American studies</t>
  </si>
  <si>
    <t xml:space="preserve">   Arts and media</t>
  </si>
  <si>
    <t xml:space="preserve">   Chemistry</t>
  </si>
  <si>
    <t xml:space="preserve">   Computer sciences</t>
  </si>
  <si>
    <t xml:space="preserve">   English and foreign languages</t>
  </si>
  <si>
    <t xml:space="preserve">   History and social sciences</t>
  </si>
  <si>
    <t xml:space="preserve">   Liberal arts</t>
  </si>
  <si>
    <t xml:space="preserve">   Non-profit administration</t>
  </si>
  <si>
    <t xml:space="preserve">      Total arts and sciences</t>
  </si>
  <si>
    <t xml:space="preserve"> Instruction - -</t>
  </si>
  <si>
    <t xml:space="preserve">   Business, education, and human development -</t>
  </si>
  <si>
    <t xml:space="preserve">   Accounting and business law</t>
  </si>
  <si>
    <t xml:space="preserve">   Dean</t>
  </si>
  <si>
    <t xml:space="preserve">   Health administration</t>
  </si>
  <si>
    <t xml:space="preserve">      Total business, education and human development</t>
  </si>
  <si>
    <t xml:space="preserve">   Continuing education</t>
  </si>
  <si>
    <t xml:space="preserve">  Continuing education</t>
  </si>
  <si>
    <t xml:space="preserve">  Debate</t>
  </si>
  <si>
    <t xml:space="preserve"> Arts and sciences -</t>
  </si>
  <si>
    <t xml:space="preserve">   Chemistry and physics</t>
  </si>
  <si>
    <t xml:space="preserve">   Red river watershed</t>
  </si>
  <si>
    <t xml:space="preserve"> Business, education and human development-</t>
  </si>
  <si>
    <t xml:space="preserve">   Kinesiology</t>
  </si>
  <si>
    <t xml:space="preserve">   Multicultural affairs</t>
  </si>
  <si>
    <t xml:space="preserve">    Biological science museum</t>
  </si>
  <si>
    <t xml:space="preserve">    Liberal arts</t>
  </si>
  <si>
    <t xml:space="preserve">    Science</t>
  </si>
  <si>
    <t xml:space="preserve"> Business, education and human development -</t>
  </si>
  <si>
    <t xml:space="preserve">   Business</t>
  </si>
  <si>
    <t xml:space="preserve">   Graduate school</t>
  </si>
  <si>
    <t xml:space="preserve">   Business affairs</t>
  </si>
  <si>
    <t xml:space="preserve">   Information technology</t>
  </si>
  <si>
    <t xml:space="preserve">   Student affairs</t>
  </si>
  <si>
    <t xml:space="preserve">   Student development</t>
  </si>
  <si>
    <t xml:space="preserve">   Rec sports</t>
  </si>
  <si>
    <t xml:space="preserve">   Debate</t>
  </si>
  <si>
    <t xml:space="preserve">   Financial aid</t>
  </si>
  <si>
    <t xml:space="preserve">   Campus mail</t>
  </si>
  <si>
    <t xml:space="preserve"> Operations and maintenance- -</t>
  </si>
  <si>
    <t xml:space="preserve">    Facility services</t>
  </si>
  <si>
    <t xml:space="preserve">      Total operations and maintenance</t>
  </si>
  <si>
    <t xml:space="preserve">    Accounting services</t>
  </si>
  <si>
    <t xml:space="preserve"> Scholarship and fellowship</t>
  </si>
  <si>
    <t xml:space="preserve">      Total business, education, and human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</si>
</sst>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</numFmts>
  <fonts count="7" x14ac:knownFonts="1"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10"/>
      <name val="Goudy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37" fontId="0" fillId="0" borderId="0" xfId="0"/>
    <xf numFmtId="37" fontId="2" fillId="0" borderId="0" xfId="0" applyFont="1" applyAlignment="1">
      <alignment vertical="center"/>
    </xf>
    <xf numFmtId="37" fontId="2" fillId="0" borderId="0" xfId="0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37" fontId="2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37" fontId="6" fillId="0" borderId="0" xfId="0" applyFont="1" applyFill="1" applyAlignment="1">
      <alignment vertical="center"/>
    </xf>
    <xf numFmtId="37" fontId="6" fillId="0" borderId="0" xfId="0" applyFont="1" applyFill="1" applyBorder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7" fontId="6" fillId="0" borderId="0" xfId="0" applyFont="1" applyFill="1" applyAlignment="1" applyProtection="1">
      <alignment horizontal="left" vertical="center"/>
    </xf>
    <xf numFmtId="37" fontId="1" fillId="0" borderId="0" xfId="0" applyFont="1" applyAlignment="1">
      <alignment vertical="center"/>
    </xf>
    <xf numFmtId="37" fontId="6" fillId="0" borderId="0" xfId="0" applyFont="1" applyFill="1" applyAlignment="1">
      <alignment horizontal="left" vertical="center"/>
    </xf>
    <xf numFmtId="37" fontId="6" fillId="0" borderId="1" xfId="0" applyFont="1" applyFill="1" applyBorder="1" applyAlignment="1" applyProtection="1">
      <alignment horizontal="center" vertical="center"/>
    </xf>
    <xf numFmtId="37" fontId="6" fillId="0" borderId="0" xfId="0" applyFont="1" applyFill="1" applyAlignment="1" applyProtection="1">
      <alignment horizontal="fill" vertical="center"/>
    </xf>
    <xf numFmtId="165" fontId="6" fillId="0" borderId="0" xfId="1" applyNumberFormat="1" applyFont="1" applyFill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3" xfId="1" applyNumberFormat="1" applyFont="1" applyFill="1" applyBorder="1" applyAlignment="1" applyProtection="1">
      <alignment horizontal="right" vertical="center"/>
      <protection locked="0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4" xfId="1" applyNumberFormat="1" applyFont="1" applyFill="1" applyBorder="1" applyAlignment="1" applyProtection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1" applyNumberFormat="1" applyFont="1" applyBorder="1" applyAlignment="1">
      <alignment vertical="center"/>
    </xf>
    <xf numFmtId="37" fontId="1" fillId="0" borderId="0" xfId="0" applyFont="1" applyBorder="1" applyAlignment="1">
      <alignment vertical="center"/>
    </xf>
    <xf numFmtId="37" fontId="6" fillId="0" borderId="0" xfId="0" applyFont="1" applyAlignment="1">
      <alignment horizontal="center" vertical="center"/>
    </xf>
    <xf numFmtId="37" fontId="6" fillId="0" borderId="1" xfId="0" applyFont="1" applyBorder="1" applyAlignment="1">
      <alignment horizontal="center" vertical="center"/>
    </xf>
    <xf numFmtId="37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vertical="center"/>
    </xf>
    <xf numFmtId="37" fontId="6" fillId="0" borderId="0" xfId="0" applyFont="1" applyFill="1" applyBorder="1" applyAlignment="1" applyProtection="1">
      <alignment horizontal="center" vertical="center"/>
    </xf>
    <xf numFmtId="37" fontId="6" fillId="0" borderId="0" xfId="0" applyFont="1" applyBorder="1" applyAlignment="1">
      <alignment horizontal="center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>
      <alignment vertical="center"/>
    </xf>
    <xf numFmtId="37" fontId="1" fillId="0" borderId="0" xfId="0" applyFont="1" applyFill="1" applyBorder="1" applyAlignment="1">
      <alignment horizontal="center" vertical="center"/>
    </xf>
    <xf numFmtId="37" fontId="4" fillId="0" borderId="0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</cellXfs>
  <cellStyles count="4">
    <cellStyle name="Comma" xfId="1" builtinId="3"/>
    <cellStyle name="Comma 10" xfId="2"/>
    <cellStyle name="Currency 10" xfId="3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0</xdr:col>
      <xdr:colOff>2503279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FT499"/>
  <sheetViews>
    <sheetView showGridLines="0" tabSelected="1" zoomScale="110" zoomScaleNormal="110" zoomScaleSheetLayoutView="115" workbookViewId="0">
      <selection sqref="A1:A8"/>
    </sheetView>
  </sheetViews>
  <sheetFormatPr defaultColWidth="8.88671875" defaultRowHeight="12.75" x14ac:dyDescent="0.25"/>
  <cols>
    <col min="1" max="1" width="39.109375" style="14" customWidth="1"/>
    <col min="2" max="2" width="11.77734375" style="1" customWidth="1"/>
    <col min="3" max="3" width="1.77734375" style="1" customWidth="1"/>
    <col min="4" max="4" width="11.77734375" style="1" customWidth="1"/>
    <col min="5" max="5" width="1.77734375" style="1" customWidth="1"/>
    <col min="6" max="6" width="11.77734375" style="1" customWidth="1"/>
    <col min="7" max="7" width="1.77734375" style="1" customWidth="1"/>
    <col min="8" max="8" width="11.77734375" style="1" customWidth="1"/>
    <col min="9" max="9" width="1.77734375" style="1" customWidth="1"/>
    <col min="10" max="10" width="11.77734375" style="1" customWidth="1"/>
    <col min="11" max="11" width="1" style="1" customWidth="1"/>
    <col min="12" max="12" width="11.77734375" style="1" customWidth="1"/>
    <col min="13" max="13" width="1" style="2" customWidth="1"/>
    <col min="14" max="176" width="12.6640625" style="2" customWidth="1"/>
    <col min="177" max="16384" width="8.88671875" style="1"/>
  </cols>
  <sheetData>
    <row r="1" spans="1:176" s="4" customFormat="1" ht="12" customHeight="1" x14ac:dyDescent="0.25">
      <c r="A1" s="39"/>
    </row>
    <row r="2" spans="1:176" s="4" customFormat="1" ht="10.5" customHeight="1" x14ac:dyDescent="0.25">
      <c r="A2" s="39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6" s="4" customFormat="1" ht="16.5" x14ac:dyDescent="0.25">
      <c r="A3" s="39"/>
      <c r="B3" s="40" t="s">
        <v>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76" s="4" customFormat="1" ht="8.25" customHeight="1" x14ac:dyDescent="0.25">
      <c r="A4" s="3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6" s="4" customFormat="1" ht="16.5" x14ac:dyDescent="0.25">
      <c r="A5" s="39"/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76" s="4" customFormat="1" ht="16.5" x14ac:dyDescent="0.25">
      <c r="A6" s="39"/>
      <c r="B6" s="40" t="s">
        <v>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76" s="4" customFormat="1" ht="10.5" customHeight="1" x14ac:dyDescent="0.25">
      <c r="A7" s="3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76" s="4" customFormat="1" ht="12" x14ac:dyDescent="0.25">
      <c r="A8" s="39"/>
      <c r="F8" s="7"/>
      <c r="G8" s="7"/>
    </row>
    <row r="9" spans="1:176" s="9" customFormat="1" ht="13.5" x14ac:dyDescent="0.25">
      <c r="A9" s="31"/>
      <c r="D9" s="31" t="s">
        <v>14</v>
      </c>
      <c r="F9" s="32" t="s">
        <v>11</v>
      </c>
      <c r="G9" s="33"/>
      <c r="J9" s="31" t="s">
        <v>9</v>
      </c>
      <c r="N9" s="29" t="s">
        <v>8</v>
      </c>
    </row>
    <row r="10" spans="1:176" s="8" customFormat="1" ht="13.5" x14ac:dyDescent="0.25">
      <c r="B10" s="16" t="s">
        <v>0</v>
      </c>
      <c r="D10" s="16" t="s">
        <v>13</v>
      </c>
      <c r="F10" s="16" t="s">
        <v>12</v>
      </c>
      <c r="H10" s="16" t="s">
        <v>6</v>
      </c>
      <c r="J10" s="16" t="s">
        <v>10</v>
      </c>
      <c r="L10" s="16" t="s">
        <v>7</v>
      </c>
      <c r="M10" s="9"/>
      <c r="N10" s="30" t="s">
        <v>1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</row>
    <row r="11" spans="1:176" s="8" customFormat="1" ht="13.5" x14ac:dyDescent="0.25">
      <c r="B11" s="34"/>
      <c r="D11" s="34"/>
      <c r="F11" s="34"/>
      <c r="H11" s="34"/>
      <c r="J11" s="34"/>
      <c r="L11" s="34"/>
      <c r="M11" s="9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</row>
    <row r="12" spans="1:176" s="8" customFormat="1" ht="13.5" x14ac:dyDescent="0.25">
      <c r="A12" s="15" t="s">
        <v>5</v>
      </c>
      <c r="B12" s="17"/>
      <c r="D12" s="17"/>
      <c r="F12" s="17"/>
      <c r="H12" s="17"/>
      <c r="J12" s="17"/>
      <c r="L12" s="17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</row>
    <row r="13" spans="1:176" s="8" customFormat="1" ht="13.5" x14ac:dyDescent="0.25">
      <c r="A13" s="15"/>
      <c r="B13" s="17"/>
      <c r="D13" s="17"/>
      <c r="F13" s="17"/>
      <c r="H13" s="17"/>
      <c r="J13" s="17"/>
      <c r="L13" s="17"/>
      <c r="M13" s="9"/>
      <c r="N13" s="1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</row>
    <row r="14" spans="1:176" s="8" customFormat="1" ht="15.75" customHeight="1" x14ac:dyDescent="0.25">
      <c r="A14" s="8" t="s">
        <v>68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</row>
    <row r="15" spans="1:176" s="8" customFormat="1" ht="13.5" x14ac:dyDescent="0.25">
      <c r="A15" s="8" t="s">
        <v>58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</row>
    <row r="16" spans="1:176" s="8" customFormat="1" ht="13.5" x14ac:dyDescent="0.25">
      <c r="A16" s="8" t="s">
        <v>59</v>
      </c>
      <c r="B16" s="18">
        <f t="shared" ref="B16:B25" si="0">SUM(D16:N16)</f>
        <v>26626</v>
      </c>
      <c r="C16" s="18"/>
      <c r="D16" s="18">
        <v>7085</v>
      </c>
      <c r="E16" s="18"/>
      <c r="F16" s="18">
        <v>773</v>
      </c>
      <c r="G16" s="18"/>
      <c r="H16" s="18">
        <v>18040</v>
      </c>
      <c r="I16" s="18"/>
      <c r="J16" s="10">
        <v>679</v>
      </c>
      <c r="K16" s="18"/>
      <c r="L16" s="18">
        <v>49</v>
      </c>
      <c r="M16" s="19"/>
      <c r="N16" s="18"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</row>
    <row r="17" spans="1:176" s="8" customFormat="1" ht="13.5" x14ac:dyDescent="0.25">
      <c r="A17" s="13" t="s">
        <v>60</v>
      </c>
      <c r="B17" s="36">
        <f t="shared" si="0"/>
        <v>53470</v>
      </c>
      <c r="C17" s="18"/>
      <c r="D17" s="18">
        <v>8510</v>
      </c>
      <c r="E17" s="18"/>
      <c r="F17" s="18">
        <v>0</v>
      </c>
      <c r="G17" s="18"/>
      <c r="H17" s="18">
        <v>0</v>
      </c>
      <c r="I17" s="18"/>
      <c r="J17" s="10">
        <v>3208</v>
      </c>
      <c r="K17" s="18"/>
      <c r="L17" s="18">
        <v>41326</v>
      </c>
      <c r="M17" s="19"/>
      <c r="N17" s="18">
        <v>426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</row>
    <row r="18" spans="1:176" s="8" customFormat="1" ht="13.5" x14ac:dyDescent="0.25">
      <c r="A18" s="13" t="s">
        <v>22</v>
      </c>
      <c r="B18" s="36">
        <f t="shared" si="0"/>
        <v>15247</v>
      </c>
      <c r="C18" s="18"/>
      <c r="D18" s="18">
        <v>0</v>
      </c>
      <c r="E18" s="18"/>
      <c r="F18" s="18">
        <v>0</v>
      </c>
      <c r="G18" s="18"/>
      <c r="H18" s="18">
        <v>2421</v>
      </c>
      <c r="I18" s="18"/>
      <c r="J18" s="10">
        <v>11554</v>
      </c>
      <c r="K18" s="18"/>
      <c r="L18" s="18">
        <v>1272</v>
      </c>
      <c r="M18" s="19"/>
      <c r="N18" s="18"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</row>
    <row r="19" spans="1:176" s="8" customFormat="1" ht="13.5" x14ac:dyDescent="0.25">
      <c r="A19" s="8" t="s">
        <v>61</v>
      </c>
      <c r="B19" s="36">
        <f t="shared" si="0"/>
        <v>389</v>
      </c>
      <c r="C19" s="10"/>
      <c r="D19" s="10">
        <v>-85</v>
      </c>
      <c r="E19" s="10"/>
      <c r="F19" s="10">
        <v>-13</v>
      </c>
      <c r="G19" s="10"/>
      <c r="H19" s="10">
        <v>487</v>
      </c>
      <c r="I19" s="10"/>
      <c r="J19" s="10">
        <v>0</v>
      </c>
      <c r="K19" s="10"/>
      <c r="L19" s="10">
        <v>0</v>
      </c>
      <c r="M19" s="11"/>
      <c r="N19" s="10"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</row>
    <row r="20" spans="1:176" s="8" customFormat="1" ht="13.5" x14ac:dyDescent="0.25">
      <c r="A20" s="13" t="s">
        <v>62</v>
      </c>
      <c r="B20" s="36">
        <f t="shared" si="0"/>
        <v>74783</v>
      </c>
      <c r="C20" s="18"/>
      <c r="D20" s="18">
        <v>61709</v>
      </c>
      <c r="E20" s="18"/>
      <c r="F20" s="18">
        <v>2669</v>
      </c>
      <c r="G20" s="18"/>
      <c r="H20" s="18">
        <v>1765</v>
      </c>
      <c r="I20" s="18"/>
      <c r="J20" s="10">
        <v>2343</v>
      </c>
      <c r="K20" s="18"/>
      <c r="L20" s="18">
        <v>5688</v>
      </c>
      <c r="M20" s="19"/>
      <c r="N20" s="18">
        <v>609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</row>
    <row r="21" spans="1:176" s="8" customFormat="1" ht="13.5" x14ac:dyDescent="0.25">
      <c r="A21" s="13" t="s">
        <v>63</v>
      </c>
      <c r="B21" s="36">
        <f t="shared" si="0"/>
        <v>5120</v>
      </c>
      <c r="C21" s="18"/>
      <c r="D21" s="18">
        <v>3308</v>
      </c>
      <c r="E21" s="18"/>
      <c r="F21" s="18">
        <v>1165</v>
      </c>
      <c r="G21" s="18"/>
      <c r="H21" s="18">
        <v>647</v>
      </c>
      <c r="I21" s="18"/>
      <c r="J21" s="10">
        <v>0</v>
      </c>
      <c r="K21" s="18"/>
      <c r="L21" s="18">
        <v>0</v>
      </c>
      <c r="M21" s="19"/>
      <c r="N21" s="18">
        <v>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</row>
    <row r="22" spans="1:176" s="8" customFormat="1" ht="13.5" x14ac:dyDescent="0.25">
      <c r="A22" s="8" t="s">
        <v>64</v>
      </c>
      <c r="B22" s="36">
        <f t="shared" si="0"/>
        <v>27059</v>
      </c>
      <c r="C22" s="10"/>
      <c r="D22" s="10">
        <v>16596</v>
      </c>
      <c r="E22" s="10"/>
      <c r="F22" s="10">
        <v>109</v>
      </c>
      <c r="G22" s="10"/>
      <c r="H22" s="10">
        <v>712</v>
      </c>
      <c r="I22" s="10"/>
      <c r="J22" s="10">
        <v>6101</v>
      </c>
      <c r="K22" s="10"/>
      <c r="L22" s="10">
        <v>3086</v>
      </c>
      <c r="M22" s="11"/>
      <c r="N22" s="10">
        <v>455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</row>
    <row r="23" spans="1:176" s="8" customFormat="1" ht="13.5" x14ac:dyDescent="0.25">
      <c r="A23" s="8" t="s">
        <v>65</v>
      </c>
      <c r="B23" s="36">
        <f t="shared" si="0"/>
        <v>20703</v>
      </c>
      <c r="C23" s="10"/>
      <c r="D23" s="10">
        <v>7791</v>
      </c>
      <c r="E23" s="10"/>
      <c r="F23" s="10">
        <v>2357</v>
      </c>
      <c r="G23" s="10"/>
      <c r="H23" s="10">
        <v>128</v>
      </c>
      <c r="I23" s="10"/>
      <c r="J23" s="10">
        <v>10427</v>
      </c>
      <c r="K23" s="10"/>
      <c r="L23" s="10">
        <v>0</v>
      </c>
      <c r="M23" s="11"/>
      <c r="N23" s="10"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</row>
    <row r="24" spans="1:176" s="8" customFormat="1" ht="13.5" x14ac:dyDescent="0.25">
      <c r="A24" s="8" t="s">
        <v>24</v>
      </c>
      <c r="B24" s="36">
        <f t="shared" si="0"/>
        <v>186840</v>
      </c>
      <c r="C24" s="10"/>
      <c r="D24" s="10">
        <v>126424</v>
      </c>
      <c r="E24" s="10"/>
      <c r="F24" s="10">
        <v>25552</v>
      </c>
      <c r="G24" s="10"/>
      <c r="H24" s="10">
        <v>4758</v>
      </c>
      <c r="I24" s="10"/>
      <c r="J24" s="10">
        <v>29900</v>
      </c>
      <c r="K24" s="10"/>
      <c r="L24" s="10">
        <v>0</v>
      </c>
      <c r="M24" s="11"/>
      <c r="N24" s="10">
        <v>206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</row>
    <row r="25" spans="1:176" s="8" customFormat="1" ht="13.5" x14ac:dyDescent="0.25">
      <c r="A25" s="8" t="s">
        <v>66</v>
      </c>
      <c r="B25" s="36">
        <f t="shared" si="0"/>
        <v>226466</v>
      </c>
      <c r="C25" s="10"/>
      <c r="D25" s="10">
        <v>149790</v>
      </c>
      <c r="E25" s="10"/>
      <c r="F25" s="10">
        <v>40651</v>
      </c>
      <c r="G25" s="10"/>
      <c r="H25" s="10">
        <v>3373</v>
      </c>
      <c r="I25" s="10"/>
      <c r="J25" s="10">
        <v>28157</v>
      </c>
      <c r="K25" s="10"/>
      <c r="L25" s="10">
        <v>4495</v>
      </c>
      <c r="M25" s="11"/>
      <c r="N25" s="10">
        <v>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</row>
    <row r="26" spans="1:176" s="8" customFormat="1" ht="13.5" x14ac:dyDescent="0.25">
      <c r="A26" s="13" t="s">
        <v>67</v>
      </c>
      <c r="B26" s="20">
        <f>SUM(B16:B25)</f>
        <v>636703</v>
      </c>
      <c r="C26" s="21"/>
      <c r="D26" s="20">
        <f>SUM(D16:D25)</f>
        <v>381128</v>
      </c>
      <c r="E26" s="10"/>
      <c r="F26" s="20">
        <f>SUM(F16:F25)</f>
        <v>73263</v>
      </c>
      <c r="G26" s="10"/>
      <c r="H26" s="20">
        <f>SUM(H16:H25)</f>
        <v>32331</v>
      </c>
      <c r="I26" s="10"/>
      <c r="J26" s="20">
        <f>SUM(J16:J25)</f>
        <v>92369</v>
      </c>
      <c r="K26" s="10"/>
      <c r="L26" s="20">
        <f>SUM(L16:L25)</f>
        <v>55916</v>
      </c>
      <c r="M26" s="11"/>
      <c r="N26" s="20">
        <f>SUM(N16:N25)</f>
        <v>1696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</row>
    <row r="27" spans="1:176" s="8" customFormat="1" ht="13.5" x14ac:dyDescent="0.25">
      <c r="A27" s="13"/>
      <c r="B27" s="22"/>
      <c r="C27" s="21"/>
      <c r="D27" s="22"/>
      <c r="E27" s="10"/>
      <c r="F27" s="22"/>
      <c r="G27" s="10"/>
      <c r="H27" s="22"/>
      <c r="I27" s="10"/>
      <c r="J27" s="22"/>
      <c r="K27" s="10"/>
      <c r="L27" s="22"/>
      <c r="M27" s="11"/>
      <c r="N27" s="22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</row>
    <row r="28" spans="1:176" s="8" customFormat="1" ht="13.5" x14ac:dyDescent="0.25">
      <c r="A28" s="8" t="s">
        <v>69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0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</row>
    <row r="29" spans="1:176" s="8" customFormat="1" ht="13.5" x14ac:dyDescent="0.25">
      <c r="A29" s="8" t="s">
        <v>70</v>
      </c>
      <c r="B29" s="10">
        <f t="shared" ref="B29:B37" si="1">SUM(D29:N29)</f>
        <v>2131</v>
      </c>
      <c r="C29" s="10"/>
      <c r="D29" s="10">
        <v>0</v>
      </c>
      <c r="E29" s="10"/>
      <c r="F29" s="10">
        <v>0</v>
      </c>
      <c r="G29" s="10"/>
      <c r="H29" s="10">
        <v>1092</v>
      </c>
      <c r="I29" s="10"/>
      <c r="J29" s="10">
        <v>1039</v>
      </c>
      <c r="K29" s="10"/>
      <c r="L29" s="10">
        <v>0</v>
      </c>
      <c r="M29" s="11"/>
      <c r="N29" s="10"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</row>
    <row r="30" spans="1:176" s="8" customFormat="1" ht="13.5" x14ac:dyDescent="0.25">
      <c r="A30" s="8" t="s">
        <v>17</v>
      </c>
      <c r="B30" s="10">
        <f t="shared" si="1"/>
        <v>56822</v>
      </c>
      <c r="C30" s="10"/>
      <c r="D30" s="10">
        <v>44471</v>
      </c>
      <c r="E30" s="10"/>
      <c r="F30" s="10">
        <v>9488</v>
      </c>
      <c r="G30" s="10"/>
      <c r="H30" s="10">
        <v>2026</v>
      </c>
      <c r="I30" s="10"/>
      <c r="J30" s="10">
        <v>837</v>
      </c>
      <c r="K30" s="10"/>
      <c r="L30" s="10">
        <v>0</v>
      </c>
      <c r="M30" s="11"/>
      <c r="N30" s="10"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</row>
    <row r="31" spans="1:176" s="8" customFormat="1" ht="13.5" x14ac:dyDescent="0.25">
      <c r="A31" s="8" t="s">
        <v>71</v>
      </c>
      <c r="B31" s="10">
        <f t="shared" si="1"/>
        <v>29055</v>
      </c>
      <c r="C31" s="18"/>
      <c r="D31" s="18">
        <v>0</v>
      </c>
      <c r="E31" s="18"/>
      <c r="F31" s="18">
        <v>0</v>
      </c>
      <c r="G31" s="18"/>
      <c r="H31" s="18">
        <v>3165</v>
      </c>
      <c r="I31" s="18"/>
      <c r="J31" s="10">
        <v>19682</v>
      </c>
      <c r="K31" s="18"/>
      <c r="L31" s="18">
        <v>6208</v>
      </c>
      <c r="M31" s="19"/>
      <c r="N31" s="18"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</row>
    <row r="32" spans="1:176" s="8" customFormat="1" ht="13.5" x14ac:dyDescent="0.25">
      <c r="A32" s="13" t="s">
        <v>15</v>
      </c>
      <c r="B32" s="10">
        <f t="shared" si="1"/>
        <v>36856</v>
      </c>
      <c r="C32" s="18"/>
      <c r="D32" s="18">
        <v>22189</v>
      </c>
      <c r="E32" s="18"/>
      <c r="F32" s="18">
        <v>5909</v>
      </c>
      <c r="G32" s="18"/>
      <c r="H32" s="18">
        <v>5330</v>
      </c>
      <c r="I32" s="18"/>
      <c r="J32" s="10">
        <v>2535</v>
      </c>
      <c r="K32" s="18"/>
      <c r="L32" s="18">
        <v>893</v>
      </c>
      <c r="M32" s="19"/>
      <c r="N32" s="18"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</row>
    <row r="33" spans="1:176" s="8" customFormat="1" ht="13.5" x14ac:dyDescent="0.25">
      <c r="A33" s="13" t="s">
        <v>18</v>
      </c>
      <c r="B33" s="10">
        <f t="shared" si="1"/>
        <v>64507</v>
      </c>
      <c r="C33" s="18"/>
      <c r="D33" s="18">
        <v>30722</v>
      </c>
      <c r="E33" s="18"/>
      <c r="F33" s="18">
        <v>10435</v>
      </c>
      <c r="G33" s="18"/>
      <c r="H33" s="18">
        <v>12972</v>
      </c>
      <c r="I33" s="18"/>
      <c r="J33" s="10">
        <v>8685</v>
      </c>
      <c r="K33" s="18"/>
      <c r="L33" s="18">
        <v>1682</v>
      </c>
      <c r="M33" s="19"/>
      <c r="N33" s="18">
        <v>11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</row>
    <row r="34" spans="1:176" s="8" customFormat="1" ht="13.5" x14ac:dyDescent="0.25">
      <c r="A34" s="8" t="s">
        <v>72</v>
      </c>
      <c r="B34" s="10">
        <f t="shared" si="1"/>
        <v>44466</v>
      </c>
      <c r="C34" s="10"/>
      <c r="D34" s="10">
        <v>38154</v>
      </c>
      <c r="E34" s="10"/>
      <c r="F34" s="10">
        <v>6312</v>
      </c>
      <c r="G34" s="10"/>
      <c r="H34" s="10">
        <v>0</v>
      </c>
      <c r="I34" s="10"/>
      <c r="J34" s="10">
        <v>0</v>
      </c>
      <c r="K34" s="10"/>
      <c r="L34" s="10">
        <v>0</v>
      </c>
      <c r="M34" s="11"/>
      <c r="N34" s="10"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</row>
    <row r="35" spans="1:176" s="8" customFormat="1" ht="13.5" x14ac:dyDescent="0.25">
      <c r="A35" s="8" t="s">
        <v>26</v>
      </c>
      <c r="B35" s="10">
        <f t="shared" si="1"/>
        <v>16828</v>
      </c>
      <c r="C35" s="10"/>
      <c r="D35" s="10">
        <v>16321</v>
      </c>
      <c r="E35" s="10"/>
      <c r="F35" s="10">
        <v>142</v>
      </c>
      <c r="G35" s="10"/>
      <c r="H35" s="10">
        <v>0</v>
      </c>
      <c r="I35" s="10"/>
      <c r="J35" s="10">
        <v>0</v>
      </c>
      <c r="K35" s="10"/>
      <c r="L35" s="10">
        <v>0</v>
      </c>
      <c r="M35" s="11"/>
      <c r="N35" s="10">
        <v>365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</row>
    <row r="36" spans="1:176" s="8" customFormat="1" ht="13.5" x14ac:dyDescent="0.25">
      <c r="A36" s="8" t="s">
        <v>16</v>
      </c>
      <c r="B36" s="10">
        <f t="shared" si="1"/>
        <v>8515</v>
      </c>
      <c r="C36" s="10"/>
      <c r="D36" s="10">
        <v>0</v>
      </c>
      <c r="E36" s="10"/>
      <c r="F36" s="10">
        <v>0</v>
      </c>
      <c r="G36" s="10"/>
      <c r="H36" s="10">
        <v>7674</v>
      </c>
      <c r="I36" s="10"/>
      <c r="J36" s="10">
        <v>775</v>
      </c>
      <c r="K36" s="10"/>
      <c r="L36" s="10">
        <v>66</v>
      </c>
      <c r="M36" s="11"/>
      <c r="N36" s="10"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</row>
    <row r="37" spans="1:176" s="8" customFormat="1" ht="13.5" x14ac:dyDescent="0.25">
      <c r="A37" s="8" t="s">
        <v>19</v>
      </c>
      <c r="B37" s="10">
        <f t="shared" si="1"/>
        <v>7081</v>
      </c>
      <c r="C37" s="10"/>
      <c r="D37" s="10">
        <v>4429</v>
      </c>
      <c r="E37" s="10"/>
      <c r="F37" s="10">
        <v>755</v>
      </c>
      <c r="G37" s="10"/>
      <c r="H37" s="10">
        <v>1615</v>
      </c>
      <c r="I37" s="10"/>
      <c r="J37" s="10">
        <v>190</v>
      </c>
      <c r="K37" s="10"/>
      <c r="L37" s="10">
        <v>0</v>
      </c>
      <c r="M37" s="11"/>
      <c r="N37" s="10">
        <v>92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</row>
    <row r="38" spans="1:176" s="8" customFormat="1" ht="13.5" x14ac:dyDescent="0.25">
      <c r="A38" s="13" t="s">
        <v>73</v>
      </c>
      <c r="B38" s="20">
        <f>SUM(B29:B37)</f>
        <v>266261</v>
      </c>
      <c r="C38" s="21"/>
      <c r="D38" s="20">
        <f>SUM(D29:D37)</f>
        <v>156286</v>
      </c>
      <c r="E38" s="10"/>
      <c r="F38" s="20">
        <f>SUM(F29:F37)</f>
        <v>33041</v>
      </c>
      <c r="G38" s="10"/>
      <c r="H38" s="20">
        <f>SUM(H29:H37)</f>
        <v>33874</v>
      </c>
      <c r="I38" s="10"/>
      <c r="J38" s="20">
        <f>SUM(J29:J37)</f>
        <v>33743</v>
      </c>
      <c r="K38" s="10"/>
      <c r="L38" s="20">
        <f>SUM(L29:L37)</f>
        <v>8849</v>
      </c>
      <c r="M38" s="11"/>
      <c r="N38" s="20">
        <f>SUM(N29:N37)</f>
        <v>468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</row>
    <row r="39" spans="1:176" s="8" customFormat="1" ht="13.5" x14ac:dyDescent="0.25">
      <c r="A39" s="13"/>
      <c r="B39" s="22"/>
      <c r="C39" s="21"/>
      <c r="D39" s="22"/>
      <c r="E39" s="10"/>
      <c r="F39" s="22"/>
      <c r="G39" s="10"/>
      <c r="H39" s="22"/>
      <c r="I39" s="10"/>
      <c r="J39" s="22"/>
      <c r="K39" s="10"/>
      <c r="L39" s="22"/>
      <c r="M39" s="11"/>
      <c r="N39" s="2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</row>
    <row r="40" spans="1:176" s="8" customFormat="1" ht="13.5" x14ac:dyDescent="0.25">
      <c r="A40" s="13" t="s">
        <v>75</v>
      </c>
      <c r="B40" s="37">
        <f>SUM(D40:N40)</f>
        <v>304778</v>
      </c>
      <c r="C40" s="18"/>
      <c r="D40" s="37">
        <v>48035</v>
      </c>
      <c r="E40" s="18"/>
      <c r="F40" s="37">
        <v>16686</v>
      </c>
      <c r="G40" s="18"/>
      <c r="H40" s="37">
        <v>1427</v>
      </c>
      <c r="I40" s="19"/>
      <c r="J40" s="38">
        <v>238630</v>
      </c>
      <c r="K40" s="18"/>
      <c r="L40" s="37">
        <v>0</v>
      </c>
      <c r="M40" s="19"/>
      <c r="N40" s="37"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</row>
    <row r="41" spans="1:176" s="8" customFormat="1" ht="13.5" x14ac:dyDescent="0.25">
      <c r="A41" s="13"/>
      <c r="B41" s="19"/>
      <c r="C41" s="18"/>
      <c r="D41" s="19"/>
      <c r="E41" s="18"/>
      <c r="F41" s="19"/>
      <c r="G41" s="18"/>
      <c r="H41" s="19"/>
      <c r="I41" s="19"/>
      <c r="J41" s="11"/>
      <c r="K41" s="18"/>
      <c r="L41" s="19"/>
      <c r="M41" s="19"/>
      <c r="N41" s="1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</row>
    <row r="42" spans="1:176" s="8" customFormat="1" ht="13.5" x14ac:dyDescent="0.25">
      <c r="A42" s="13" t="s">
        <v>76</v>
      </c>
      <c r="B42" s="37">
        <f>SUM(D42:N42)</f>
        <v>7608</v>
      </c>
      <c r="C42" s="18"/>
      <c r="D42" s="37">
        <v>0</v>
      </c>
      <c r="E42" s="18"/>
      <c r="F42" s="37">
        <v>0</v>
      </c>
      <c r="G42" s="18"/>
      <c r="H42" s="37">
        <v>0</v>
      </c>
      <c r="I42" s="19"/>
      <c r="J42" s="38">
        <v>7097</v>
      </c>
      <c r="K42" s="18"/>
      <c r="L42" s="37">
        <v>511</v>
      </c>
      <c r="M42" s="19"/>
      <c r="N42" s="37"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</row>
    <row r="43" spans="1:176" s="8" customFormat="1" ht="13.5" x14ac:dyDescent="0.25">
      <c r="A43" s="13"/>
      <c r="B43" s="19"/>
      <c r="C43" s="18"/>
      <c r="D43" s="19"/>
      <c r="E43" s="18"/>
      <c r="F43" s="19"/>
      <c r="G43" s="18"/>
      <c r="H43" s="19"/>
      <c r="I43" s="19"/>
      <c r="J43" s="11"/>
      <c r="K43" s="18"/>
      <c r="L43" s="19"/>
      <c r="M43" s="19"/>
      <c r="N43" s="1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</row>
    <row r="44" spans="1:176" s="8" customFormat="1" ht="13.5" x14ac:dyDescent="0.25">
      <c r="A44" s="8" t="s">
        <v>20</v>
      </c>
      <c r="B44" s="10"/>
      <c r="C44" s="21"/>
      <c r="D44" s="22"/>
      <c r="E44" s="10"/>
      <c r="F44" s="22"/>
      <c r="G44" s="10"/>
      <c r="H44" s="22"/>
      <c r="I44" s="10"/>
      <c r="J44" s="22"/>
      <c r="K44" s="10"/>
      <c r="L44" s="22"/>
      <c r="M44" s="11"/>
      <c r="N44" s="22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</row>
    <row r="45" spans="1:176" s="8" customFormat="1" ht="13.5" x14ac:dyDescent="0.25">
      <c r="A45" s="8" t="s">
        <v>52</v>
      </c>
      <c r="B45" s="37">
        <f>SUM(D45:N45)</f>
        <v>13149</v>
      </c>
      <c r="C45" s="21"/>
      <c r="D45" s="22">
        <v>9301</v>
      </c>
      <c r="E45" s="10"/>
      <c r="F45" s="22">
        <v>3478</v>
      </c>
      <c r="G45" s="10"/>
      <c r="H45" s="10">
        <v>0</v>
      </c>
      <c r="I45" s="10"/>
      <c r="J45" s="10">
        <v>370</v>
      </c>
      <c r="K45" s="10"/>
      <c r="L45" s="22">
        <v>0</v>
      </c>
      <c r="M45" s="11"/>
      <c r="N45" s="22">
        <v>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</row>
    <row r="46" spans="1:176" s="8" customFormat="1" ht="13.5" x14ac:dyDescent="0.25">
      <c r="A46" s="13" t="s">
        <v>53</v>
      </c>
      <c r="B46" s="20">
        <f>SUM(D46:N46)</f>
        <v>13149</v>
      </c>
      <c r="C46" s="21"/>
      <c r="D46" s="20">
        <f>SUM(D45)</f>
        <v>9301</v>
      </c>
      <c r="E46" s="10"/>
      <c r="F46" s="20">
        <f>SUM(F45)</f>
        <v>3478</v>
      </c>
      <c r="G46" s="10"/>
      <c r="H46" s="20">
        <f>SUM(H45)</f>
        <v>0</v>
      </c>
      <c r="I46" s="10"/>
      <c r="J46" s="20">
        <f>SUM(J45)</f>
        <v>370</v>
      </c>
      <c r="K46" s="10"/>
      <c r="L46" s="20">
        <f>SUM(L45)</f>
        <v>0</v>
      </c>
      <c r="M46" s="11"/>
      <c r="N46" s="20">
        <f>SUM(N45)</f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</row>
    <row r="47" spans="1:176" s="8" customFormat="1" ht="13.5" x14ac:dyDescent="0.25">
      <c r="A47" s="13"/>
      <c r="B47" s="22"/>
      <c r="C47" s="21"/>
      <c r="D47" s="22"/>
      <c r="E47" s="10"/>
      <c r="F47" s="22"/>
      <c r="G47" s="10"/>
      <c r="H47" s="22"/>
      <c r="I47" s="10"/>
      <c r="J47" s="22"/>
      <c r="K47" s="10"/>
      <c r="L47" s="22"/>
      <c r="M47" s="11"/>
      <c r="N47" s="2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</row>
    <row r="48" spans="1:176" s="8" customFormat="1" ht="13.5" x14ac:dyDescent="0.25">
      <c r="A48" s="13" t="s">
        <v>21</v>
      </c>
      <c r="B48" s="37">
        <f>SUM(D48:N48)</f>
        <v>1073444</v>
      </c>
      <c r="C48" s="18"/>
      <c r="D48" s="37">
        <v>724366</v>
      </c>
      <c r="E48" s="18"/>
      <c r="F48" s="37">
        <v>240128</v>
      </c>
      <c r="G48" s="18"/>
      <c r="H48" s="37">
        <v>1629</v>
      </c>
      <c r="I48" s="19"/>
      <c r="J48" s="38">
        <v>104832</v>
      </c>
      <c r="K48" s="18"/>
      <c r="L48" s="37">
        <v>2489</v>
      </c>
      <c r="M48" s="19"/>
      <c r="N48" s="37"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</row>
    <row r="49" spans="1:176" s="8" customFormat="1" ht="13.5" x14ac:dyDescent="0.25">
      <c r="A49" s="13"/>
      <c r="B49" s="19"/>
      <c r="C49" s="18"/>
      <c r="D49" s="19"/>
      <c r="E49" s="18"/>
      <c r="F49" s="19"/>
      <c r="G49" s="18"/>
      <c r="H49" s="19"/>
      <c r="I49" s="19"/>
      <c r="J49" s="11"/>
      <c r="K49" s="18"/>
      <c r="L49" s="19"/>
      <c r="M49" s="19"/>
      <c r="N49" s="1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</row>
    <row r="50" spans="1:176" s="8" customFormat="1" ht="13.5" x14ac:dyDescent="0.25">
      <c r="A50" s="8" t="s">
        <v>35</v>
      </c>
      <c r="B50" s="37">
        <f>SUM(D50:N50)</f>
        <v>4009</v>
      </c>
      <c r="C50" s="10"/>
      <c r="D50" s="38">
        <v>0</v>
      </c>
      <c r="E50" s="10"/>
      <c r="F50" s="38">
        <v>-92</v>
      </c>
      <c r="G50" s="10"/>
      <c r="H50" s="38">
        <v>4101</v>
      </c>
      <c r="I50" s="10"/>
      <c r="J50" s="38">
        <v>0</v>
      </c>
      <c r="K50" s="10"/>
      <c r="L50" s="38">
        <v>0</v>
      </c>
      <c r="M50" s="11"/>
      <c r="N50" s="38"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</row>
    <row r="51" spans="1:176" s="8" customFormat="1" ht="13.5" x14ac:dyDescent="0.25">
      <c r="A51" s="13"/>
      <c r="B51" s="22"/>
      <c r="C51" s="21"/>
      <c r="D51" s="22"/>
      <c r="E51" s="10"/>
      <c r="F51" s="22"/>
      <c r="G51" s="10"/>
      <c r="H51" s="22"/>
      <c r="I51" s="22"/>
      <c r="J51" s="22"/>
      <c r="K51" s="10"/>
      <c r="L51" s="22"/>
      <c r="M51" s="22"/>
      <c r="N51" s="2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</row>
    <row r="52" spans="1:176" s="8" customFormat="1" ht="13.5" x14ac:dyDescent="0.25">
      <c r="A52" s="8" t="s">
        <v>54</v>
      </c>
      <c r="B52" s="23">
        <f>B48+B46+B42+B40+B38+B26+B50</f>
        <v>2305952</v>
      </c>
      <c r="C52" s="18"/>
      <c r="D52" s="23">
        <f>D48+D46+D42+D40+D38+D26+D50</f>
        <v>1319116</v>
      </c>
      <c r="E52" s="18"/>
      <c r="F52" s="23">
        <f>F48+F46+F42+F40+F38+F26+F50</f>
        <v>366504</v>
      </c>
      <c r="G52" s="18"/>
      <c r="H52" s="23">
        <f>H48+H46+H42+H40+H38+H26+H50</f>
        <v>73362</v>
      </c>
      <c r="I52" s="18"/>
      <c r="J52" s="23">
        <f>J48+J46+J42+J40+J38+J26+J50</f>
        <v>477041</v>
      </c>
      <c r="K52" s="18"/>
      <c r="L52" s="23">
        <f>L48+L46+L42+L40+L38+L26+L50</f>
        <v>67765</v>
      </c>
      <c r="M52" s="19"/>
      <c r="N52" s="23">
        <f>N48+N46+N42+N40+N38+N26+N50</f>
        <v>2164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</row>
    <row r="53" spans="1:176" s="8" customFormat="1" ht="13.5" x14ac:dyDescent="0.25">
      <c r="B53" s="19"/>
      <c r="C53" s="18"/>
      <c r="D53" s="19"/>
      <c r="E53" s="18"/>
      <c r="F53" s="19"/>
      <c r="G53" s="18"/>
      <c r="H53" s="19"/>
      <c r="I53" s="18"/>
      <c r="J53" s="19"/>
      <c r="K53" s="18"/>
      <c r="L53" s="19"/>
      <c r="M53" s="19"/>
      <c r="N53" s="1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</row>
    <row r="54" spans="1:176" s="8" customFormat="1" ht="13.5" x14ac:dyDescent="0.25">
      <c r="A54" s="8" t="s">
        <v>25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1"/>
      <c r="N54" s="10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</row>
    <row r="55" spans="1:176" s="8" customFormat="1" ht="13.5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  <c r="N55" s="10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</row>
    <row r="56" spans="1:176" s="8" customFormat="1" ht="13.5" x14ac:dyDescent="0.25">
      <c r="A56" s="8" t="s">
        <v>77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9"/>
      <c r="N56" s="18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</row>
    <row r="57" spans="1:176" s="8" customFormat="1" ht="13.5" x14ac:dyDescent="0.25">
      <c r="A57" s="8" t="s">
        <v>60</v>
      </c>
      <c r="B57" s="18">
        <f t="shared" ref="B57:B62" si="2">SUM(D57:N57)</f>
        <v>448</v>
      </c>
      <c r="C57" s="18"/>
      <c r="D57" s="18">
        <v>0</v>
      </c>
      <c r="E57" s="18"/>
      <c r="F57" s="18">
        <v>0</v>
      </c>
      <c r="G57" s="18"/>
      <c r="H57" s="18">
        <v>0</v>
      </c>
      <c r="I57" s="18"/>
      <c r="J57" s="18">
        <v>448</v>
      </c>
      <c r="K57" s="18"/>
      <c r="L57" s="18">
        <v>0</v>
      </c>
      <c r="M57" s="19"/>
      <c r="N57" s="18">
        <v>0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</row>
    <row r="58" spans="1:176" s="8" customFormat="1" ht="13.5" x14ac:dyDescent="0.25">
      <c r="A58" s="8" t="s">
        <v>22</v>
      </c>
      <c r="B58" s="18">
        <f t="shared" si="2"/>
        <v>14212</v>
      </c>
      <c r="C58" s="18"/>
      <c r="D58" s="18">
        <v>8831</v>
      </c>
      <c r="E58" s="18"/>
      <c r="F58" s="18">
        <v>0</v>
      </c>
      <c r="G58" s="18"/>
      <c r="H58" s="18">
        <v>472</v>
      </c>
      <c r="I58" s="18"/>
      <c r="J58" s="18">
        <v>2489</v>
      </c>
      <c r="K58" s="18"/>
      <c r="L58" s="18">
        <v>301</v>
      </c>
      <c r="M58" s="19"/>
      <c r="N58" s="18">
        <v>2119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</row>
    <row r="59" spans="1:176" s="8" customFormat="1" ht="13.5" x14ac:dyDescent="0.25">
      <c r="A59" s="8" t="s">
        <v>78</v>
      </c>
      <c r="B59" s="18">
        <f t="shared" si="2"/>
        <v>250096</v>
      </c>
      <c r="C59" s="18"/>
      <c r="D59" s="18">
        <v>85496</v>
      </c>
      <c r="E59" s="18"/>
      <c r="F59" s="18">
        <v>20907</v>
      </c>
      <c r="G59" s="18"/>
      <c r="H59" s="18">
        <v>11260</v>
      </c>
      <c r="I59" s="18"/>
      <c r="J59" s="18">
        <v>46111</v>
      </c>
      <c r="K59" s="18"/>
      <c r="L59" s="18">
        <v>50977</v>
      </c>
      <c r="M59" s="19"/>
      <c r="N59" s="18">
        <v>35345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</row>
    <row r="60" spans="1:176" s="8" customFormat="1" ht="13.5" x14ac:dyDescent="0.25">
      <c r="A60" s="8" t="s">
        <v>23</v>
      </c>
      <c r="B60" s="18">
        <f t="shared" si="2"/>
        <v>300909</v>
      </c>
      <c r="C60" s="18"/>
      <c r="D60" s="18">
        <v>121088</v>
      </c>
      <c r="E60" s="18"/>
      <c r="F60" s="18">
        <v>28776</v>
      </c>
      <c r="G60" s="18"/>
      <c r="H60" s="18">
        <v>0</v>
      </c>
      <c r="I60" s="18"/>
      <c r="J60" s="18">
        <v>44606</v>
      </c>
      <c r="K60" s="18"/>
      <c r="L60" s="18">
        <v>61546</v>
      </c>
      <c r="M60" s="19"/>
      <c r="N60" s="18">
        <v>44893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</row>
    <row r="61" spans="1:176" s="8" customFormat="1" ht="13.5" x14ac:dyDescent="0.25">
      <c r="A61" s="8" t="s">
        <v>64</v>
      </c>
      <c r="B61" s="18">
        <f t="shared" si="2"/>
        <v>491</v>
      </c>
      <c r="C61" s="18"/>
      <c r="D61" s="18">
        <v>0</v>
      </c>
      <c r="E61" s="18"/>
      <c r="F61" s="18">
        <v>0</v>
      </c>
      <c r="G61" s="18"/>
      <c r="H61" s="18">
        <v>491</v>
      </c>
      <c r="I61" s="18"/>
      <c r="J61" s="18">
        <v>0</v>
      </c>
      <c r="K61" s="18"/>
      <c r="L61" s="18">
        <v>0</v>
      </c>
      <c r="M61" s="19"/>
      <c r="N61" s="18">
        <v>0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</row>
    <row r="62" spans="1:176" s="8" customFormat="1" ht="13.5" x14ac:dyDescent="0.25">
      <c r="A62" s="8" t="s">
        <v>79</v>
      </c>
      <c r="B62" s="18">
        <f t="shared" si="2"/>
        <v>3446</v>
      </c>
      <c r="C62" s="10"/>
      <c r="D62" s="10">
        <v>1750</v>
      </c>
      <c r="E62" s="10"/>
      <c r="F62" s="10">
        <v>134</v>
      </c>
      <c r="G62" s="10"/>
      <c r="H62" s="10">
        <v>0</v>
      </c>
      <c r="I62" s="10"/>
      <c r="J62" s="10">
        <v>1340</v>
      </c>
      <c r="K62" s="10"/>
      <c r="L62" s="10">
        <v>222</v>
      </c>
      <c r="M62" s="11"/>
      <c r="N62" s="10">
        <v>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</row>
    <row r="63" spans="1:176" s="8" customFormat="1" ht="13.5" x14ac:dyDescent="0.25">
      <c r="A63" s="8" t="s">
        <v>67</v>
      </c>
      <c r="B63" s="23">
        <f>SUM(B57:B62)</f>
        <v>569602</v>
      </c>
      <c r="C63" s="18"/>
      <c r="D63" s="23">
        <f>SUM(D57:D62)</f>
        <v>217165</v>
      </c>
      <c r="E63" s="18"/>
      <c r="F63" s="23">
        <f>SUM(F57:F62)</f>
        <v>49817</v>
      </c>
      <c r="G63" s="18"/>
      <c r="H63" s="23">
        <f>SUM(H57:H62)</f>
        <v>12223</v>
      </c>
      <c r="I63" s="18"/>
      <c r="J63" s="23">
        <f>SUM(J57:J62)</f>
        <v>94994</v>
      </c>
      <c r="K63" s="18"/>
      <c r="L63" s="23">
        <f>SUM(L57:L62)</f>
        <v>113046</v>
      </c>
      <c r="M63" s="19"/>
      <c r="N63" s="23">
        <f>SUM(N57:N62)</f>
        <v>82357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</row>
    <row r="64" spans="1:176" s="8" customFormat="1" ht="13.5" x14ac:dyDescent="0.25">
      <c r="B64" s="19"/>
      <c r="C64" s="18"/>
      <c r="D64" s="19"/>
      <c r="E64" s="18"/>
      <c r="F64" s="19"/>
      <c r="G64" s="18"/>
      <c r="H64" s="19"/>
      <c r="I64" s="18"/>
      <c r="J64" s="19"/>
      <c r="K64" s="18"/>
      <c r="L64" s="19"/>
      <c r="M64" s="19"/>
      <c r="N64" s="1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</row>
    <row r="65" spans="1:176" s="8" customFormat="1" ht="13.5" x14ac:dyDescent="0.25">
      <c r="A65" s="8" t="s">
        <v>80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N65" s="18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</row>
    <row r="66" spans="1:176" s="8" customFormat="1" ht="13.5" x14ac:dyDescent="0.25">
      <c r="A66" s="8" t="s">
        <v>71</v>
      </c>
      <c r="B66" s="18">
        <f t="shared" ref="B66:B71" si="3">SUM(D66:N66)</f>
        <v>16148</v>
      </c>
      <c r="C66" s="18"/>
      <c r="D66" s="18">
        <v>15000</v>
      </c>
      <c r="E66" s="18"/>
      <c r="F66" s="18">
        <v>1148</v>
      </c>
      <c r="G66" s="18"/>
      <c r="H66" s="18">
        <v>0</v>
      </c>
      <c r="I66" s="18"/>
      <c r="J66" s="18">
        <v>0</v>
      </c>
      <c r="K66" s="18"/>
      <c r="L66" s="18">
        <v>0</v>
      </c>
      <c r="M66" s="19"/>
      <c r="N66" s="18">
        <v>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</row>
    <row r="67" spans="1:176" s="8" customFormat="1" ht="13.5" x14ac:dyDescent="0.25">
      <c r="A67" s="8" t="s">
        <v>15</v>
      </c>
      <c r="B67" s="18">
        <f t="shared" si="3"/>
        <v>500</v>
      </c>
      <c r="C67" s="18"/>
      <c r="D67" s="18">
        <v>0</v>
      </c>
      <c r="E67" s="18"/>
      <c r="F67" s="18">
        <v>0</v>
      </c>
      <c r="G67" s="18"/>
      <c r="H67" s="18">
        <v>0</v>
      </c>
      <c r="I67" s="18"/>
      <c r="J67" s="18">
        <v>500</v>
      </c>
      <c r="K67" s="18"/>
      <c r="L67" s="18">
        <v>0</v>
      </c>
      <c r="M67" s="19"/>
      <c r="N67" s="18">
        <v>0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</row>
    <row r="68" spans="1:176" s="8" customFormat="1" ht="13.5" x14ac:dyDescent="0.25">
      <c r="A68" s="8" t="s">
        <v>18</v>
      </c>
      <c r="B68" s="18">
        <f t="shared" si="3"/>
        <v>1159</v>
      </c>
      <c r="C68" s="18"/>
      <c r="D68" s="18">
        <v>0</v>
      </c>
      <c r="E68" s="18"/>
      <c r="F68" s="18">
        <v>0</v>
      </c>
      <c r="G68" s="18"/>
      <c r="H68" s="18">
        <v>665</v>
      </c>
      <c r="I68" s="18"/>
      <c r="J68" s="18">
        <v>494</v>
      </c>
      <c r="K68" s="18"/>
      <c r="L68" s="18">
        <v>0</v>
      </c>
      <c r="M68" s="19"/>
      <c r="N68" s="18">
        <v>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</row>
    <row r="69" spans="1:176" s="8" customFormat="1" ht="13.5" x14ac:dyDescent="0.25">
      <c r="A69" s="8" t="s">
        <v>26</v>
      </c>
      <c r="B69" s="18">
        <f t="shared" si="3"/>
        <v>1736</v>
      </c>
      <c r="C69" s="18"/>
      <c r="D69" s="18">
        <v>0</v>
      </c>
      <c r="E69" s="18"/>
      <c r="F69" s="18">
        <v>0</v>
      </c>
      <c r="G69" s="18"/>
      <c r="H69" s="18">
        <v>600</v>
      </c>
      <c r="I69" s="18"/>
      <c r="J69" s="18">
        <v>1136</v>
      </c>
      <c r="K69" s="18"/>
      <c r="L69" s="18">
        <v>0</v>
      </c>
      <c r="M69" s="19"/>
      <c r="N69" s="18">
        <v>0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</row>
    <row r="70" spans="1:176" s="8" customFormat="1" ht="13.5" x14ac:dyDescent="0.25">
      <c r="A70" s="8" t="s">
        <v>16</v>
      </c>
      <c r="B70" s="18">
        <f t="shared" si="3"/>
        <v>1444</v>
      </c>
      <c r="C70" s="18"/>
      <c r="D70" s="18">
        <v>0</v>
      </c>
      <c r="E70" s="18"/>
      <c r="F70" s="18">
        <v>0</v>
      </c>
      <c r="G70" s="18"/>
      <c r="H70" s="18">
        <v>731</v>
      </c>
      <c r="I70" s="18"/>
      <c r="J70" s="18">
        <v>497</v>
      </c>
      <c r="K70" s="18"/>
      <c r="L70" s="18">
        <v>216</v>
      </c>
      <c r="M70" s="19"/>
      <c r="N70" s="18">
        <v>0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</row>
    <row r="71" spans="1:176" s="8" customFormat="1" ht="13.5" x14ac:dyDescent="0.25">
      <c r="A71" s="8" t="s">
        <v>19</v>
      </c>
      <c r="B71" s="18">
        <f t="shared" si="3"/>
        <v>1025</v>
      </c>
      <c r="C71" s="10"/>
      <c r="D71" s="10">
        <v>0</v>
      </c>
      <c r="E71" s="10"/>
      <c r="F71" s="10">
        <v>0</v>
      </c>
      <c r="G71" s="10"/>
      <c r="H71" s="10">
        <v>600</v>
      </c>
      <c r="I71" s="10"/>
      <c r="J71" s="10">
        <v>425</v>
      </c>
      <c r="K71" s="10"/>
      <c r="L71" s="10">
        <v>0</v>
      </c>
      <c r="M71" s="11"/>
      <c r="N71" s="10">
        <v>0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</row>
    <row r="72" spans="1:176" s="8" customFormat="1" ht="13.5" x14ac:dyDescent="0.25">
      <c r="A72" s="8" t="s">
        <v>102</v>
      </c>
      <c r="B72" s="23">
        <f>SUM(B66:B71)</f>
        <v>22012</v>
      </c>
      <c r="C72" s="18"/>
      <c r="D72" s="23">
        <f>SUM(D66:D71)</f>
        <v>15000</v>
      </c>
      <c r="E72" s="18"/>
      <c r="F72" s="23">
        <f>SUM(F66:F71)</f>
        <v>1148</v>
      </c>
      <c r="G72" s="18"/>
      <c r="H72" s="23">
        <f>SUM(H66:H71)</f>
        <v>2596</v>
      </c>
      <c r="I72" s="18"/>
      <c r="J72" s="23">
        <f>SUM(J66:J71)</f>
        <v>3052</v>
      </c>
      <c r="K72" s="18"/>
      <c r="L72" s="23">
        <f>SUM(L66:L71)</f>
        <v>216</v>
      </c>
      <c r="M72" s="19"/>
      <c r="N72" s="23">
        <f>SUM(N66:N71)</f>
        <v>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</row>
    <row r="73" spans="1:176" s="8" customFormat="1" ht="13.5" x14ac:dyDescent="0.25">
      <c r="B73" s="19"/>
      <c r="C73" s="18"/>
      <c r="D73" s="19"/>
      <c r="E73" s="18"/>
      <c r="F73" s="19"/>
      <c r="G73" s="18"/>
      <c r="H73" s="19"/>
      <c r="I73" s="18"/>
      <c r="J73" s="19"/>
      <c r="K73" s="18"/>
      <c r="L73" s="19"/>
      <c r="M73" s="19"/>
      <c r="N73" s="1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</row>
    <row r="74" spans="1:176" s="8" customFormat="1" ht="13.5" x14ac:dyDescent="0.25">
      <c r="A74" s="13" t="s">
        <v>55</v>
      </c>
      <c r="B74" s="20">
        <f>B72+B63</f>
        <v>591614</v>
      </c>
      <c r="C74" s="21"/>
      <c r="D74" s="20">
        <f>D72+D63</f>
        <v>232165</v>
      </c>
      <c r="E74" s="21"/>
      <c r="F74" s="20">
        <f>F72+F63</f>
        <v>50965</v>
      </c>
      <c r="G74" s="21"/>
      <c r="H74" s="20">
        <f>H72+H63</f>
        <v>14819</v>
      </c>
      <c r="I74" s="21"/>
      <c r="J74" s="20">
        <f>J72+J63</f>
        <v>98046</v>
      </c>
      <c r="K74" s="21"/>
      <c r="L74" s="20">
        <f>L72+L63</f>
        <v>113262</v>
      </c>
      <c r="M74" s="22"/>
      <c r="N74" s="20">
        <f>N72+N63</f>
        <v>82357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</row>
    <row r="75" spans="1:176" s="8" customFormat="1" ht="13.5" x14ac:dyDescent="0.25">
      <c r="A75" s="13"/>
      <c r="B75" s="22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</row>
    <row r="76" spans="1:176" s="8" customFormat="1" ht="13.5" x14ac:dyDescent="0.25">
      <c r="A76" s="8" t="s">
        <v>27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9"/>
      <c r="N76" s="18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</row>
    <row r="77" spans="1:176" s="8" customFormat="1" ht="13.5" x14ac:dyDescent="0.25">
      <c r="A77" s="8" t="s">
        <v>74</v>
      </c>
      <c r="B77" s="18">
        <f>SUM(D77:N77)</f>
        <v>1173</v>
      </c>
      <c r="C77" s="18"/>
      <c r="D77" s="18">
        <v>0</v>
      </c>
      <c r="E77" s="18"/>
      <c r="F77" s="18">
        <v>0</v>
      </c>
      <c r="G77" s="18"/>
      <c r="H77" s="18">
        <v>0</v>
      </c>
      <c r="I77" s="18"/>
      <c r="J77" s="18">
        <v>1173</v>
      </c>
      <c r="K77" s="18"/>
      <c r="L77" s="18">
        <v>0</v>
      </c>
      <c r="M77" s="19"/>
      <c r="N77" s="18">
        <v>0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</row>
    <row r="78" spans="1:176" s="8" customFormat="1" ht="13.5" x14ac:dyDescent="0.25">
      <c r="A78" s="8" t="s">
        <v>81</v>
      </c>
      <c r="B78" s="18">
        <f t="shared" ref="B78:B81" si="4">SUM(D78:N78)</f>
        <v>550</v>
      </c>
      <c r="C78" s="18"/>
      <c r="D78" s="18">
        <v>0</v>
      </c>
      <c r="E78" s="18"/>
      <c r="F78" s="18">
        <v>0</v>
      </c>
      <c r="G78" s="18"/>
      <c r="H78" s="18">
        <v>0</v>
      </c>
      <c r="I78" s="18"/>
      <c r="J78" s="10">
        <v>550</v>
      </c>
      <c r="K78" s="18"/>
      <c r="L78" s="18">
        <v>0</v>
      </c>
      <c r="M78" s="19"/>
      <c r="N78" s="18">
        <v>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</row>
    <row r="79" spans="1:176" s="8" customFormat="1" ht="13.5" x14ac:dyDescent="0.25">
      <c r="A79" s="8" t="s">
        <v>82</v>
      </c>
      <c r="B79" s="18">
        <f t="shared" si="4"/>
        <v>1074</v>
      </c>
      <c r="C79" s="18"/>
      <c r="D79" s="18">
        <v>0</v>
      </c>
      <c r="E79" s="18"/>
      <c r="F79" s="18">
        <v>0</v>
      </c>
      <c r="G79" s="18"/>
      <c r="H79" s="18">
        <v>0</v>
      </c>
      <c r="I79" s="18"/>
      <c r="J79" s="10">
        <v>1074</v>
      </c>
      <c r="K79" s="18"/>
      <c r="L79" s="18">
        <v>0</v>
      </c>
      <c r="M79" s="19"/>
      <c r="N79" s="18">
        <v>0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</row>
    <row r="80" spans="1:176" s="8" customFormat="1" ht="13.5" x14ac:dyDescent="0.25">
      <c r="A80" s="8" t="s">
        <v>19</v>
      </c>
      <c r="B80" s="18">
        <f t="shared" si="4"/>
        <v>245</v>
      </c>
      <c r="C80" s="10"/>
      <c r="D80" s="10">
        <v>0</v>
      </c>
      <c r="E80" s="10"/>
      <c r="F80" s="10">
        <v>0</v>
      </c>
      <c r="G80" s="10"/>
      <c r="H80" s="10">
        <v>0</v>
      </c>
      <c r="I80" s="10"/>
      <c r="J80" s="10">
        <v>245</v>
      </c>
      <c r="K80" s="10"/>
      <c r="L80" s="10">
        <v>0</v>
      </c>
      <c r="M80" s="11"/>
      <c r="N80" s="10">
        <v>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</row>
    <row r="81" spans="1:176" s="8" customFormat="1" ht="13.5" x14ac:dyDescent="0.25">
      <c r="A81" s="8" t="s">
        <v>28</v>
      </c>
      <c r="B81" s="18">
        <f t="shared" si="4"/>
        <v>826603</v>
      </c>
      <c r="C81" s="21"/>
      <c r="D81" s="22">
        <v>239464</v>
      </c>
      <c r="E81" s="22"/>
      <c r="F81" s="22">
        <v>95096</v>
      </c>
      <c r="G81" s="22"/>
      <c r="H81" s="22">
        <v>824</v>
      </c>
      <c r="I81" s="22"/>
      <c r="J81" s="10">
        <v>487660</v>
      </c>
      <c r="K81" s="22"/>
      <c r="L81" s="22">
        <v>3559</v>
      </c>
      <c r="M81" s="22"/>
      <c r="N81" s="22">
        <v>0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</row>
    <row r="82" spans="1:176" s="8" customFormat="1" ht="13.5" x14ac:dyDescent="0.25">
      <c r="A82" s="8" t="s">
        <v>29</v>
      </c>
      <c r="B82" s="23">
        <f>SUM(B77:B81)</f>
        <v>829645</v>
      </c>
      <c r="C82" s="18"/>
      <c r="D82" s="23">
        <f>SUM(D77:D81)</f>
        <v>239464</v>
      </c>
      <c r="E82" s="18"/>
      <c r="F82" s="23">
        <f>SUM(F77:F81)</f>
        <v>95096</v>
      </c>
      <c r="G82" s="18"/>
      <c r="H82" s="23">
        <f>SUM(H77:H81)</f>
        <v>824</v>
      </c>
      <c r="I82" s="18"/>
      <c r="J82" s="23">
        <f>SUM(J77:J81)</f>
        <v>490702</v>
      </c>
      <c r="K82" s="18"/>
      <c r="L82" s="23">
        <f>SUM(L77:L81)</f>
        <v>3559</v>
      </c>
      <c r="M82" s="19"/>
      <c r="N82" s="23">
        <f>SUM(N77:N81)</f>
        <v>0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</row>
    <row r="83" spans="1:176" s="8" customFormat="1" ht="13.5" x14ac:dyDescent="0.25">
      <c r="B83" s="19"/>
      <c r="C83" s="18"/>
      <c r="D83" s="19"/>
      <c r="E83" s="18"/>
      <c r="F83" s="19"/>
      <c r="G83" s="18"/>
      <c r="H83" s="19"/>
      <c r="I83" s="18"/>
      <c r="J83" s="19"/>
      <c r="K83" s="18"/>
      <c r="L83" s="19"/>
      <c r="M83" s="19"/>
      <c r="N83" s="1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</row>
    <row r="84" spans="1:176" s="8" customFormat="1" ht="13.5" x14ac:dyDescent="0.25">
      <c r="A84" s="8" t="s">
        <v>30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1"/>
      <c r="N84" s="10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</row>
    <row r="85" spans="1:176" s="8" customFormat="1" ht="13.5" x14ac:dyDescent="0.25">
      <c r="A85" s="8" t="s">
        <v>58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9"/>
      <c r="N85" s="18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</row>
    <row r="86" spans="1:176" s="8" customFormat="1" ht="13.5" x14ac:dyDescent="0.25">
      <c r="A86" s="13" t="s">
        <v>83</v>
      </c>
      <c r="B86" s="18">
        <f>SUM(D86:N86)</f>
        <v>14620</v>
      </c>
      <c r="C86" s="18"/>
      <c r="D86" s="18">
        <v>8076</v>
      </c>
      <c r="E86" s="18"/>
      <c r="F86" s="18">
        <v>0</v>
      </c>
      <c r="G86" s="18"/>
      <c r="H86" s="18">
        <v>1559</v>
      </c>
      <c r="I86" s="18"/>
      <c r="J86" s="10">
        <v>4115</v>
      </c>
      <c r="K86" s="18"/>
      <c r="L86" s="18">
        <v>870</v>
      </c>
      <c r="M86" s="19"/>
      <c r="N86" s="18">
        <v>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</row>
    <row r="87" spans="1:176" s="8" customFormat="1" ht="13.5" x14ac:dyDescent="0.25">
      <c r="A87" s="13" t="s">
        <v>84</v>
      </c>
      <c r="B87" s="18">
        <f>SUM(D87:N87)</f>
        <v>2989</v>
      </c>
      <c r="C87" s="18"/>
      <c r="D87" s="18">
        <v>2847</v>
      </c>
      <c r="E87" s="18"/>
      <c r="F87" s="18">
        <v>0</v>
      </c>
      <c r="G87" s="18"/>
      <c r="H87" s="18">
        <v>0</v>
      </c>
      <c r="I87" s="18"/>
      <c r="J87" s="10">
        <v>0</v>
      </c>
      <c r="K87" s="18"/>
      <c r="L87" s="18">
        <v>0</v>
      </c>
      <c r="M87" s="19"/>
      <c r="N87" s="18">
        <v>142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</row>
    <row r="88" spans="1:176" s="8" customFormat="1" ht="13.5" x14ac:dyDescent="0.25">
      <c r="A88" s="8" t="s">
        <v>85</v>
      </c>
      <c r="B88" s="18">
        <f>SUM(D88:N88)</f>
        <v>11736</v>
      </c>
      <c r="C88" s="10"/>
      <c r="D88" s="10">
        <v>0</v>
      </c>
      <c r="E88" s="10"/>
      <c r="F88" s="10">
        <v>0</v>
      </c>
      <c r="G88" s="10"/>
      <c r="H88" s="10">
        <v>0</v>
      </c>
      <c r="I88" s="10"/>
      <c r="J88" s="10">
        <v>11736</v>
      </c>
      <c r="K88" s="10"/>
      <c r="L88" s="10">
        <v>0</v>
      </c>
      <c r="M88" s="11"/>
      <c r="N88" s="10">
        <v>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</row>
    <row r="89" spans="1:176" s="8" customFormat="1" ht="13.5" x14ac:dyDescent="0.25">
      <c r="A89" s="13" t="s">
        <v>67</v>
      </c>
      <c r="B89" s="20">
        <f>SUM(B86:B88)</f>
        <v>29345</v>
      </c>
      <c r="C89" s="21"/>
      <c r="D89" s="20">
        <f>SUM(D86:D88)</f>
        <v>10923</v>
      </c>
      <c r="E89" s="21"/>
      <c r="F89" s="20">
        <f>SUM(F86:F88)</f>
        <v>0</v>
      </c>
      <c r="G89" s="21"/>
      <c r="H89" s="20">
        <f>SUM(H86:H88)</f>
        <v>1559</v>
      </c>
      <c r="I89" s="21"/>
      <c r="J89" s="20">
        <f>SUM(J86:J88)</f>
        <v>15851</v>
      </c>
      <c r="K89" s="21"/>
      <c r="L89" s="20">
        <f>SUM(L86:L88)</f>
        <v>870</v>
      </c>
      <c r="M89" s="22"/>
      <c r="N89" s="20">
        <f>SUM(N86:N88)</f>
        <v>142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</row>
    <row r="90" spans="1:176" s="8" customFormat="1" ht="13.5" x14ac:dyDescent="0.25">
      <c r="A90" s="13"/>
      <c r="B90" s="22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</row>
    <row r="91" spans="1:176" s="8" customFormat="1" ht="13.5" x14ac:dyDescent="0.25">
      <c r="A91" s="8" t="s">
        <v>86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9"/>
      <c r="N91" s="18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</row>
    <row r="92" spans="1:176" s="8" customFormat="1" ht="13.5" x14ac:dyDescent="0.25">
      <c r="A92" s="8" t="s">
        <v>87</v>
      </c>
      <c r="B92" s="10">
        <f>SUM(D92:N92)</f>
        <v>8184</v>
      </c>
      <c r="C92" s="10"/>
      <c r="D92" s="10">
        <v>7794</v>
      </c>
      <c r="E92" s="10"/>
      <c r="F92" s="10">
        <v>0</v>
      </c>
      <c r="G92" s="10"/>
      <c r="H92" s="10">
        <v>0</v>
      </c>
      <c r="I92" s="10"/>
      <c r="J92" s="10">
        <v>0</v>
      </c>
      <c r="K92" s="10"/>
      <c r="L92" s="10">
        <v>0</v>
      </c>
      <c r="M92" s="11"/>
      <c r="N92" s="10">
        <v>390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</row>
    <row r="93" spans="1:176" s="8" customFormat="1" ht="13.5" x14ac:dyDescent="0.25">
      <c r="A93" s="13" t="s">
        <v>18</v>
      </c>
      <c r="B93" s="10">
        <f>SUM(D93:N93)</f>
        <v>137</v>
      </c>
      <c r="C93" s="18"/>
      <c r="D93" s="18">
        <v>0</v>
      </c>
      <c r="E93" s="18"/>
      <c r="F93" s="18">
        <v>0</v>
      </c>
      <c r="G93" s="18"/>
      <c r="H93" s="18">
        <v>0</v>
      </c>
      <c r="I93" s="18"/>
      <c r="J93" s="10">
        <v>137</v>
      </c>
      <c r="K93" s="18"/>
      <c r="L93" s="18">
        <v>0</v>
      </c>
      <c r="M93" s="19"/>
      <c r="N93" s="18">
        <v>0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</row>
    <row r="94" spans="1:176" s="8" customFormat="1" ht="13.5" x14ac:dyDescent="0.25">
      <c r="A94" s="13" t="s">
        <v>73</v>
      </c>
      <c r="B94" s="20">
        <f>SUM(D94:N94)</f>
        <v>8321</v>
      </c>
      <c r="C94" s="21"/>
      <c r="D94" s="20">
        <f>SUM(D92:D93)</f>
        <v>7794</v>
      </c>
      <c r="E94" s="21"/>
      <c r="F94" s="20">
        <f>SUM(F92:F93)</f>
        <v>0</v>
      </c>
      <c r="G94" s="21"/>
      <c r="H94" s="20">
        <f>SUM(H92:H93)</f>
        <v>0</v>
      </c>
      <c r="I94" s="21"/>
      <c r="J94" s="20">
        <f>SUM(J92:J93)</f>
        <v>137</v>
      </c>
      <c r="K94" s="21"/>
      <c r="L94" s="20">
        <f>SUM(L92:L93)</f>
        <v>0</v>
      </c>
      <c r="M94" s="22"/>
      <c r="N94" s="20">
        <f>SUM(N92:N93)</f>
        <v>390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</row>
    <row r="95" spans="1:176" s="8" customFormat="1" ht="13.5" x14ac:dyDescent="0.25">
      <c r="A95" s="13"/>
      <c r="B95" s="22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22"/>
      <c r="N95" s="2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</row>
    <row r="96" spans="1:176" s="8" customFormat="1" ht="13.5" x14ac:dyDescent="0.25">
      <c r="A96" s="8" t="s">
        <v>31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9"/>
      <c r="N96" s="1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</row>
    <row r="97" spans="1:176" s="8" customFormat="1" ht="13.5" x14ac:dyDescent="0.25">
      <c r="A97" s="8" t="s">
        <v>32</v>
      </c>
      <c r="B97" s="10">
        <f>SUM(D97:N97)</f>
        <v>59143</v>
      </c>
      <c r="C97" s="10"/>
      <c r="D97" s="10">
        <v>18134</v>
      </c>
      <c r="E97" s="10"/>
      <c r="F97" s="10">
        <v>2214</v>
      </c>
      <c r="G97" s="10"/>
      <c r="H97" s="10">
        <v>852</v>
      </c>
      <c r="I97" s="10"/>
      <c r="J97" s="10">
        <v>22401</v>
      </c>
      <c r="K97" s="10"/>
      <c r="L97" s="10">
        <v>15030</v>
      </c>
      <c r="M97" s="11"/>
      <c r="N97" s="10">
        <v>512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</row>
    <row r="98" spans="1:176" s="8" customFormat="1" ht="13.5" x14ac:dyDescent="0.25">
      <c r="A98" s="13" t="s">
        <v>33</v>
      </c>
      <c r="B98" s="20">
        <f>SUM(D98:N98)</f>
        <v>59143</v>
      </c>
      <c r="C98" s="21"/>
      <c r="D98" s="20">
        <f>SUM(D97)</f>
        <v>18134</v>
      </c>
      <c r="E98" s="21"/>
      <c r="F98" s="20">
        <f>SUM(F97)</f>
        <v>2214</v>
      </c>
      <c r="G98" s="21"/>
      <c r="H98" s="20">
        <f>SUM(H97)</f>
        <v>852</v>
      </c>
      <c r="I98" s="21"/>
      <c r="J98" s="20">
        <f>SUM(J97)</f>
        <v>22401</v>
      </c>
      <c r="K98" s="21"/>
      <c r="L98" s="20">
        <f>SUM(L97)</f>
        <v>15030</v>
      </c>
      <c r="M98" s="22"/>
      <c r="N98" s="20">
        <f>SUM(N97)</f>
        <v>512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</row>
    <row r="99" spans="1:176" s="8" customFormat="1" ht="13.5" x14ac:dyDescent="0.25">
      <c r="A99" s="13"/>
      <c r="B99" s="22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22"/>
      <c r="N99" s="2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</row>
    <row r="100" spans="1:176" s="8" customFormat="1" ht="13.5" x14ac:dyDescent="0.25">
      <c r="A100" s="8" t="s">
        <v>34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9"/>
      <c r="N100" s="1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</row>
    <row r="101" spans="1:176" s="8" customFormat="1" ht="13.5" x14ac:dyDescent="0.25">
      <c r="A101" s="8" t="s">
        <v>44</v>
      </c>
      <c r="B101" s="18">
        <f t="shared" ref="B101:B105" si="5">SUM(D101:N101)</f>
        <v>140</v>
      </c>
      <c r="C101" s="18"/>
      <c r="D101" s="18">
        <v>0</v>
      </c>
      <c r="E101" s="18"/>
      <c r="F101" s="18">
        <v>0</v>
      </c>
      <c r="G101" s="18"/>
      <c r="H101" s="18">
        <v>0</v>
      </c>
      <c r="I101" s="18"/>
      <c r="J101" s="18">
        <v>140</v>
      </c>
      <c r="K101" s="18"/>
      <c r="L101" s="18">
        <v>0</v>
      </c>
      <c r="M101" s="19"/>
      <c r="N101" s="18">
        <v>0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</row>
    <row r="102" spans="1:176" s="8" customFormat="1" ht="13.5" x14ac:dyDescent="0.25">
      <c r="A102" s="8" t="s">
        <v>89</v>
      </c>
      <c r="B102" s="18">
        <f t="shared" si="5"/>
        <v>422</v>
      </c>
      <c r="C102" s="18"/>
      <c r="D102" s="18">
        <v>0</v>
      </c>
      <c r="E102" s="18"/>
      <c r="F102" s="18">
        <v>0</v>
      </c>
      <c r="G102" s="18"/>
      <c r="H102" s="18">
        <v>0</v>
      </c>
      <c r="I102" s="18"/>
      <c r="J102" s="18">
        <v>422</v>
      </c>
      <c r="K102" s="18"/>
      <c r="L102" s="18">
        <v>0</v>
      </c>
      <c r="M102" s="19"/>
      <c r="N102" s="18">
        <v>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</row>
    <row r="103" spans="1:176" s="8" customFormat="1" ht="13.5" x14ac:dyDescent="0.25">
      <c r="A103" s="8" t="s">
        <v>74</v>
      </c>
      <c r="B103" s="18">
        <f t="shared" si="5"/>
        <v>7576</v>
      </c>
      <c r="C103" s="10"/>
      <c r="D103" s="10">
        <v>7215</v>
      </c>
      <c r="E103" s="10"/>
      <c r="F103" s="10">
        <v>0</v>
      </c>
      <c r="G103" s="10"/>
      <c r="H103" s="10">
        <v>0</v>
      </c>
      <c r="I103" s="10"/>
      <c r="J103" s="10">
        <v>0</v>
      </c>
      <c r="K103" s="10"/>
      <c r="L103" s="10">
        <v>0</v>
      </c>
      <c r="M103" s="11"/>
      <c r="N103" s="10">
        <v>361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</row>
    <row r="104" spans="1:176" s="8" customFormat="1" ht="13.5" x14ac:dyDescent="0.25">
      <c r="A104" s="8" t="s">
        <v>90</v>
      </c>
      <c r="B104" s="18">
        <f t="shared" si="5"/>
        <v>106324</v>
      </c>
      <c r="C104" s="10"/>
      <c r="D104" s="10">
        <v>0</v>
      </c>
      <c r="E104" s="10"/>
      <c r="F104" s="10">
        <v>0</v>
      </c>
      <c r="G104" s="10"/>
      <c r="H104" s="10">
        <v>0</v>
      </c>
      <c r="I104" s="10"/>
      <c r="J104" s="10">
        <v>61936</v>
      </c>
      <c r="K104" s="10"/>
      <c r="L104" s="10">
        <v>44388</v>
      </c>
      <c r="M104" s="11"/>
      <c r="N104" s="10">
        <v>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</row>
    <row r="105" spans="1:176" s="8" customFormat="1" ht="13.5" x14ac:dyDescent="0.25">
      <c r="A105" s="8" t="s">
        <v>88</v>
      </c>
      <c r="B105" s="18">
        <f t="shared" si="5"/>
        <v>2187</v>
      </c>
      <c r="C105" s="10"/>
      <c r="D105" s="10">
        <v>2083</v>
      </c>
      <c r="E105" s="10"/>
      <c r="F105" s="10">
        <v>0</v>
      </c>
      <c r="G105" s="10"/>
      <c r="H105" s="10">
        <v>0</v>
      </c>
      <c r="I105" s="10"/>
      <c r="J105" s="10">
        <v>0</v>
      </c>
      <c r="K105" s="10"/>
      <c r="L105" s="10">
        <v>0</v>
      </c>
      <c r="M105" s="11"/>
      <c r="N105" s="10">
        <v>104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</row>
    <row r="106" spans="1:176" s="8" customFormat="1" ht="13.5" x14ac:dyDescent="0.25">
      <c r="A106" s="13" t="s">
        <v>36</v>
      </c>
      <c r="B106" s="18">
        <f>SUM(D106:N106)</f>
        <v>23421</v>
      </c>
      <c r="C106" s="18"/>
      <c r="D106" s="18">
        <v>15353</v>
      </c>
      <c r="E106" s="18"/>
      <c r="F106" s="18">
        <v>1175</v>
      </c>
      <c r="G106" s="18"/>
      <c r="H106" s="18">
        <v>259</v>
      </c>
      <c r="I106" s="18"/>
      <c r="J106" s="10">
        <v>6634</v>
      </c>
      <c r="K106" s="18"/>
      <c r="L106" s="18">
        <v>0</v>
      </c>
      <c r="M106" s="19"/>
      <c r="N106" s="18">
        <v>0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</row>
    <row r="107" spans="1:176" s="8" customFormat="1" ht="13.5" x14ac:dyDescent="0.25">
      <c r="A107" s="8" t="s">
        <v>37</v>
      </c>
      <c r="B107" s="23">
        <f>SUM(B101:B106)</f>
        <v>140070</v>
      </c>
      <c r="C107" s="18"/>
      <c r="D107" s="23">
        <f>SUM(D101:D106)</f>
        <v>24651</v>
      </c>
      <c r="E107" s="18"/>
      <c r="F107" s="23">
        <f>SUM(F101:F106)</f>
        <v>1175</v>
      </c>
      <c r="G107" s="18"/>
      <c r="H107" s="23">
        <f>SUM(H101:H106)</f>
        <v>259</v>
      </c>
      <c r="I107" s="18"/>
      <c r="J107" s="23">
        <f>SUM(J101:J106)</f>
        <v>69132</v>
      </c>
      <c r="K107" s="18"/>
      <c r="L107" s="23">
        <f>SUM(L101:L106)</f>
        <v>44388</v>
      </c>
      <c r="M107" s="19"/>
      <c r="N107" s="23">
        <f>SUM(N101:N106)</f>
        <v>465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</row>
    <row r="108" spans="1:176" s="8" customFormat="1" ht="13.5" x14ac:dyDescent="0.25">
      <c r="B108" s="19"/>
      <c r="C108" s="18"/>
      <c r="D108" s="19"/>
      <c r="E108" s="18"/>
      <c r="F108" s="19"/>
      <c r="G108" s="18"/>
      <c r="H108" s="19"/>
      <c r="I108" s="18"/>
      <c r="J108" s="19"/>
      <c r="K108" s="18"/>
      <c r="L108" s="19"/>
      <c r="M108" s="19"/>
      <c r="N108" s="1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</row>
    <row r="109" spans="1:176" s="8" customFormat="1" ht="13.5" x14ac:dyDescent="0.25">
      <c r="A109" s="13" t="s">
        <v>56</v>
      </c>
      <c r="B109" s="20">
        <f>B89+B94+B98+B107</f>
        <v>236879</v>
      </c>
      <c r="C109" s="21"/>
      <c r="D109" s="20">
        <f>D89+D94+D98+D107</f>
        <v>61502</v>
      </c>
      <c r="E109" s="21"/>
      <c r="F109" s="20">
        <f>F89+F94+F98+F107</f>
        <v>3389</v>
      </c>
      <c r="G109" s="21"/>
      <c r="H109" s="20">
        <f>H89+H94+H98+H107</f>
        <v>2670</v>
      </c>
      <c r="I109" s="21"/>
      <c r="J109" s="20">
        <f>J89+J94+J98+J107</f>
        <v>107521</v>
      </c>
      <c r="K109" s="21"/>
      <c r="L109" s="20">
        <f>L89+L94+L98+L107</f>
        <v>60288</v>
      </c>
      <c r="M109" s="22"/>
      <c r="N109" s="20">
        <f>N89+N94+N98+N107</f>
        <v>1509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</row>
    <row r="110" spans="1:176" s="8" customFormat="1" ht="13.5" x14ac:dyDescent="0.25">
      <c r="A110" s="13"/>
      <c r="B110" s="22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22"/>
      <c r="N110" s="2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</row>
    <row r="111" spans="1:176" s="8" customFormat="1" ht="13.5" x14ac:dyDescent="0.25">
      <c r="A111" s="8" t="s">
        <v>38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9"/>
      <c r="N111" s="1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</row>
    <row r="112" spans="1:176" s="8" customFormat="1" ht="13.5" x14ac:dyDescent="0.25">
      <c r="A112" s="8" t="s">
        <v>40</v>
      </c>
      <c r="B112" s="18">
        <f t="shared" ref="B112:B117" si="6">SUM(D112:N112)</f>
        <v>333</v>
      </c>
      <c r="C112" s="18"/>
      <c r="D112" s="18">
        <v>0</v>
      </c>
      <c r="E112" s="18"/>
      <c r="F112" s="18">
        <v>0</v>
      </c>
      <c r="G112" s="18"/>
      <c r="H112" s="18">
        <v>0</v>
      </c>
      <c r="I112" s="18"/>
      <c r="J112" s="10">
        <v>333</v>
      </c>
      <c r="K112" s="18"/>
      <c r="L112" s="18">
        <v>0</v>
      </c>
      <c r="M112" s="19"/>
      <c r="N112" s="18">
        <v>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</row>
    <row r="113" spans="1:176" s="8" customFormat="1" ht="13.5" x14ac:dyDescent="0.25">
      <c r="A113" s="8" t="s">
        <v>94</v>
      </c>
      <c r="B113" s="18">
        <f t="shared" si="6"/>
        <v>6815</v>
      </c>
      <c r="C113" s="18"/>
      <c r="D113" s="18">
        <v>4500</v>
      </c>
      <c r="E113" s="18"/>
      <c r="F113" s="18">
        <v>2292</v>
      </c>
      <c r="G113" s="18"/>
      <c r="H113" s="18">
        <v>0</v>
      </c>
      <c r="I113" s="18"/>
      <c r="J113" s="10">
        <v>23</v>
      </c>
      <c r="K113" s="18"/>
      <c r="L113" s="18">
        <v>0</v>
      </c>
      <c r="M113" s="19"/>
      <c r="N113" s="18">
        <v>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</row>
    <row r="114" spans="1:176" s="8" customFormat="1" ht="13.5" x14ac:dyDescent="0.25">
      <c r="A114" s="8" t="s">
        <v>93</v>
      </c>
      <c r="B114" s="18">
        <f t="shared" si="6"/>
        <v>808</v>
      </c>
      <c r="C114" s="10"/>
      <c r="D114" s="10">
        <v>729</v>
      </c>
      <c r="E114" s="10"/>
      <c r="F114" s="10">
        <v>38</v>
      </c>
      <c r="G114" s="10"/>
      <c r="H114" s="10">
        <v>58</v>
      </c>
      <c r="I114" s="10"/>
      <c r="J114" s="10">
        <v>-17</v>
      </c>
      <c r="K114" s="10"/>
      <c r="L114" s="10">
        <v>0</v>
      </c>
      <c r="M114" s="11"/>
      <c r="N114" s="10">
        <v>0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</row>
    <row r="115" spans="1:176" s="8" customFormat="1" ht="13.5" x14ac:dyDescent="0.25">
      <c r="A115" s="8" t="s">
        <v>39</v>
      </c>
      <c r="B115" s="18">
        <f t="shared" si="6"/>
        <v>5312</v>
      </c>
      <c r="C115" s="10"/>
      <c r="D115" s="10">
        <v>4905</v>
      </c>
      <c r="E115" s="10"/>
      <c r="F115" s="10">
        <v>164</v>
      </c>
      <c r="G115" s="10"/>
      <c r="H115" s="10">
        <v>0</v>
      </c>
      <c r="I115" s="10"/>
      <c r="J115" s="10">
        <v>0</v>
      </c>
      <c r="K115" s="10"/>
      <c r="L115" s="10">
        <v>0</v>
      </c>
      <c r="M115" s="11"/>
      <c r="N115" s="10">
        <v>243</v>
      </c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</row>
    <row r="116" spans="1:176" s="8" customFormat="1" ht="13.5" x14ac:dyDescent="0.25">
      <c r="A116" s="8" t="s">
        <v>91</v>
      </c>
      <c r="B116" s="18">
        <f t="shared" si="6"/>
        <v>-50423</v>
      </c>
      <c r="C116" s="18"/>
      <c r="D116" s="18">
        <v>11129</v>
      </c>
      <c r="E116" s="18"/>
      <c r="F116" s="18">
        <v>61</v>
      </c>
      <c r="G116" s="18"/>
      <c r="H116" s="18">
        <v>0</v>
      </c>
      <c r="I116" s="18"/>
      <c r="J116" s="10">
        <v>1462</v>
      </c>
      <c r="K116" s="18"/>
      <c r="L116" s="18">
        <v>-63075</v>
      </c>
      <c r="M116" s="19"/>
      <c r="N116" s="18">
        <v>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</row>
    <row r="117" spans="1:176" s="8" customFormat="1" ht="13.5" x14ac:dyDescent="0.25">
      <c r="A117" s="8" t="s">
        <v>92</v>
      </c>
      <c r="B117" s="18">
        <f t="shared" si="6"/>
        <v>63188</v>
      </c>
      <c r="C117" s="18"/>
      <c r="D117" s="18">
        <v>0</v>
      </c>
      <c r="E117" s="18"/>
      <c r="F117" s="18">
        <v>0</v>
      </c>
      <c r="G117" s="18"/>
      <c r="H117" s="18">
        <v>0</v>
      </c>
      <c r="I117" s="18"/>
      <c r="J117" s="10">
        <v>113</v>
      </c>
      <c r="K117" s="18"/>
      <c r="L117" s="18">
        <v>63075</v>
      </c>
      <c r="M117" s="19"/>
      <c r="N117" s="18">
        <v>0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</row>
    <row r="118" spans="1:176" s="8" customFormat="1" ht="13.5" x14ac:dyDescent="0.25">
      <c r="A118" s="8" t="s">
        <v>41</v>
      </c>
      <c r="B118" s="23">
        <f>SUM(B112:B117)</f>
        <v>26033</v>
      </c>
      <c r="C118" s="18"/>
      <c r="D118" s="23">
        <f>SUM(D112:D117)</f>
        <v>21263</v>
      </c>
      <c r="E118" s="18"/>
      <c r="F118" s="23">
        <f>SUM(F112:F117)</f>
        <v>2555</v>
      </c>
      <c r="G118" s="18"/>
      <c r="H118" s="23">
        <f>SUM(H112:H117)</f>
        <v>58</v>
      </c>
      <c r="I118" s="18"/>
      <c r="J118" s="23">
        <f>SUM(J112:J117)</f>
        <v>1914</v>
      </c>
      <c r="K118" s="18"/>
      <c r="L118" s="23">
        <f>SUM(L112:L117)</f>
        <v>0</v>
      </c>
      <c r="M118" s="19"/>
      <c r="N118" s="23">
        <f>SUM(N112:N117)</f>
        <v>243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</row>
    <row r="119" spans="1:176" s="8" customFormat="1" ht="13.5" x14ac:dyDescent="0.25">
      <c r="B119" s="19"/>
      <c r="C119" s="18"/>
      <c r="D119" s="19"/>
      <c r="E119" s="18"/>
      <c r="F119" s="19"/>
      <c r="G119" s="18"/>
      <c r="H119" s="19"/>
      <c r="I119" s="18"/>
      <c r="J119" s="19"/>
      <c r="K119" s="18"/>
      <c r="L119" s="19"/>
      <c r="M119" s="19"/>
      <c r="N119" s="1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</row>
    <row r="120" spans="1:176" s="8" customFormat="1" ht="13.5" x14ac:dyDescent="0.25">
      <c r="A120" s="8" t="s">
        <v>42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1"/>
      <c r="N120" s="10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</row>
    <row r="121" spans="1:176" s="8" customFormat="1" ht="13.5" x14ac:dyDescent="0.25">
      <c r="A121" s="8" t="s">
        <v>43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9"/>
      <c r="N121" s="18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</row>
    <row r="122" spans="1:176" s="8" customFormat="1" ht="13.5" x14ac:dyDescent="0.25">
      <c r="A122" s="8" t="s">
        <v>44</v>
      </c>
      <c r="B122" s="10">
        <f>SUM(D122:N122)</f>
        <v>6565</v>
      </c>
      <c r="C122" s="10"/>
      <c r="D122" s="10">
        <v>6252</v>
      </c>
      <c r="E122" s="10"/>
      <c r="F122" s="10">
        <v>0</v>
      </c>
      <c r="G122" s="10"/>
      <c r="H122" s="10">
        <v>0</v>
      </c>
      <c r="I122" s="10"/>
      <c r="J122" s="10">
        <v>0</v>
      </c>
      <c r="K122" s="10"/>
      <c r="L122" s="10">
        <v>0</v>
      </c>
      <c r="M122" s="11"/>
      <c r="N122" s="10">
        <v>313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</row>
    <row r="123" spans="1:176" s="8" customFormat="1" ht="13.5" x14ac:dyDescent="0.25">
      <c r="A123" s="8" t="s">
        <v>96</v>
      </c>
      <c r="B123" s="10">
        <f>SUM(D123:N123)</f>
        <v>3863</v>
      </c>
      <c r="C123" s="10"/>
      <c r="D123" s="10">
        <v>3679</v>
      </c>
      <c r="E123" s="10"/>
      <c r="F123" s="10">
        <v>0</v>
      </c>
      <c r="G123" s="10"/>
      <c r="H123" s="10">
        <v>0</v>
      </c>
      <c r="I123" s="10"/>
      <c r="J123" s="10">
        <v>0</v>
      </c>
      <c r="K123" s="10"/>
      <c r="L123" s="10">
        <v>0</v>
      </c>
      <c r="M123" s="11"/>
      <c r="N123" s="10">
        <v>184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</row>
    <row r="124" spans="1:176" s="8" customFormat="1" ht="13.5" x14ac:dyDescent="0.25">
      <c r="A124" s="8" t="s">
        <v>45</v>
      </c>
      <c r="B124" s="10">
        <f>SUM(D124:N124)</f>
        <v>1357</v>
      </c>
      <c r="C124" s="10"/>
      <c r="D124" s="10">
        <v>1063</v>
      </c>
      <c r="E124" s="10"/>
      <c r="F124" s="10">
        <v>81</v>
      </c>
      <c r="G124" s="10"/>
      <c r="H124" s="10">
        <v>0</v>
      </c>
      <c r="I124" s="10"/>
      <c r="J124" s="10">
        <v>213</v>
      </c>
      <c r="K124" s="10"/>
      <c r="L124" s="10">
        <v>0</v>
      </c>
      <c r="M124" s="11"/>
      <c r="N124" s="10">
        <v>0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</row>
    <row r="125" spans="1:176" s="8" customFormat="1" ht="13.5" x14ac:dyDescent="0.25">
      <c r="A125" s="13" t="s">
        <v>46</v>
      </c>
      <c r="B125" s="10">
        <f>SUM(D125:N125)</f>
        <v>103794</v>
      </c>
      <c r="C125" s="18"/>
      <c r="D125" s="18">
        <v>73500</v>
      </c>
      <c r="E125" s="18"/>
      <c r="F125" s="18">
        <v>30294</v>
      </c>
      <c r="G125" s="18"/>
      <c r="H125" s="18">
        <v>0</v>
      </c>
      <c r="I125" s="18"/>
      <c r="J125" s="10">
        <v>0</v>
      </c>
      <c r="K125" s="18"/>
      <c r="L125" s="18">
        <v>0</v>
      </c>
      <c r="M125" s="19"/>
      <c r="N125" s="18">
        <v>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</row>
    <row r="126" spans="1:176" s="8" customFormat="1" ht="13.5" x14ac:dyDescent="0.25">
      <c r="A126" s="13" t="s">
        <v>95</v>
      </c>
      <c r="B126" s="10">
        <f t="shared" ref="B126" si="7">SUM(D126:N126)</f>
        <v>16622</v>
      </c>
      <c r="C126" s="21"/>
      <c r="D126" s="22">
        <v>15830</v>
      </c>
      <c r="E126" s="21"/>
      <c r="F126" s="22">
        <v>0</v>
      </c>
      <c r="G126" s="21"/>
      <c r="H126" s="22">
        <v>0</v>
      </c>
      <c r="I126" s="21"/>
      <c r="J126" s="22">
        <v>0</v>
      </c>
      <c r="K126" s="21"/>
      <c r="L126" s="22">
        <v>0</v>
      </c>
      <c r="M126" s="22"/>
      <c r="N126" s="22">
        <v>792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</row>
    <row r="127" spans="1:176" s="8" customFormat="1" ht="13.5" x14ac:dyDescent="0.25">
      <c r="A127" s="8" t="s">
        <v>57</v>
      </c>
      <c r="B127" s="23">
        <f>SUM(B122:B126)</f>
        <v>132201</v>
      </c>
      <c r="C127" s="18"/>
      <c r="D127" s="23">
        <f>SUM(D122:D126)</f>
        <v>100324</v>
      </c>
      <c r="E127" s="18"/>
      <c r="F127" s="23">
        <f>SUM(F122:F126)</f>
        <v>30375</v>
      </c>
      <c r="G127" s="18"/>
      <c r="H127" s="23">
        <f>SUM(H122:H126)</f>
        <v>0</v>
      </c>
      <c r="I127" s="18"/>
      <c r="J127" s="23">
        <f>SUM(J122:J126)</f>
        <v>213</v>
      </c>
      <c r="K127" s="18"/>
      <c r="L127" s="23">
        <f>SUM(L122:L126)</f>
        <v>0</v>
      </c>
      <c r="M127" s="19"/>
      <c r="N127" s="23">
        <f>SUM(N122:N126)</f>
        <v>1289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</row>
    <row r="128" spans="1:176" s="8" customFormat="1" ht="13.5" x14ac:dyDescent="0.25">
      <c r="B128" s="19"/>
      <c r="C128" s="18"/>
      <c r="D128" s="19"/>
      <c r="E128" s="18"/>
      <c r="F128" s="19"/>
      <c r="G128" s="18"/>
      <c r="H128" s="19"/>
      <c r="I128" s="18"/>
      <c r="J128" s="19"/>
      <c r="K128" s="18"/>
      <c r="L128" s="19"/>
      <c r="M128" s="19"/>
      <c r="N128" s="1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</row>
    <row r="129" spans="1:176" s="8" customFormat="1" ht="13.5" x14ac:dyDescent="0.25">
      <c r="A129" s="8" t="s">
        <v>97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1"/>
      <c r="N129" s="10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</row>
    <row r="130" spans="1:176" s="8" customFormat="1" ht="13.5" x14ac:dyDescent="0.25">
      <c r="A130" s="8" t="s">
        <v>100</v>
      </c>
      <c r="B130" s="18">
        <f>SUM(D130:N130)</f>
        <v>120</v>
      </c>
      <c r="C130" s="10"/>
      <c r="D130" s="10">
        <v>0</v>
      </c>
      <c r="E130" s="10"/>
      <c r="F130" s="10">
        <v>0</v>
      </c>
      <c r="G130" s="10"/>
      <c r="H130" s="10">
        <v>0</v>
      </c>
      <c r="I130" s="10"/>
      <c r="J130" s="10">
        <v>120</v>
      </c>
      <c r="K130" s="10"/>
      <c r="L130" s="10">
        <v>0</v>
      </c>
      <c r="M130" s="11"/>
      <c r="N130" s="10">
        <v>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</row>
    <row r="131" spans="1:176" s="8" customFormat="1" ht="13.5" x14ac:dyDescent="0.25">
      <c r="A131" s="8" t="s">
        <v>98</v>
      </c>
      <c r="B131" s="18">
        <f>SUM(D131:N131)</f>
        <v>4273</v>
      </c>
      <c r="C131" s="18"/>
      <c r="D131" s="18">
        <v>0</v>
      </c>
      <c r="E131" s="18"/>
      <c r="F131" s="18">
        <v>0</v>
      </c>
      <c r="G131" s="18"/>
      <c r="H131" s="18">
        <v>0</v>
      </c>
      <c r="I131" s="18"/>
      <c r="J131" s="10">
        <v>38</v>
      </c>
      <c r="K131" s="18"/>
      <c r="L131" s="18">
        <v>4235</v>
      </c>
      <c r="M131" s="19"/>
      <c r="N131" s="18">
        <v>0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</row>
    <row r="132" spans="1:176" s="8" customFormat="1" ht="13.5" x14ac:dyDescent="0.25">
      <c r="A132" s="8" t="s">
        <v>99</v>
      </c>
      <c r="B132" s="23">
        <f>SUM(B130:B131)</f>
        <v>4393</v>
      </c>
      <c r="C132" s="18"/>
      <c r="D132" s="23">
        <f>SUM(D130:D131)</f>
        <v>0</v>
      </c>
      <c r="E132" s="18"/>
      <c r="F132" s="23">
        <f>SUM(F130:F131)</f>
        <v>0</v>
      </c>
      <c r="G132" s="18"/>
      <c r="H132" s="23">
        <f>SUM(H130:H131)</f>
        <v>0</v>
      </c>
      <c r="I132" s="18"/>
      <c r="J132" s="23">
        <f>SUM(J130:J131)</f>
        <v>158</v>
      </c>
      <c r="K132" s="18"/>
      <c r="L132" s="23">
        <f>SUM(L130:L131)</f>
        <v>4235</v>
      </c>
      <c r="M132" s="19"/>
      <c r="N132" s="23">
        <f>SUM(N130:N131)</f>
        <v>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</row>
    <row r="133" spans="1:176" s="8" customFormat="1" ht="13.5" x14ac:dyDescent="0.25">
      <c r="B133" s="19"/>
      <c r="C133" s="18"/>
      <c r="D133" s="19"/>
      <c r="E133" s="18"/>
      <c r="F133" s="19"/>
      <c r="G133" s="18"/>
      <c r="H133" s="19"/>
      <c r="I133" s="18"/>
      <c r="J133" s="19"/>
      <c r="K133" s="18"/>
      <c r="L133" s="19"/>
      <c r="M133" s="19"/>
      <c r="N133" s="1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</row>
    <row r="134" spans="1:176" s="8" customFormat="1" ht="13.5" x14ac:dyDescent="0.25">
      <c r="A134" s="8" t="s">
        <v>101</v>
      </c>
      <c r="B134" s="38">
        <f>SUM(D134:N134)</f>
        <v>8222391</v>
      </c>
      <c r="C134" s="10"/>
      <c r="D134" s="38">
        <v>0</v>
      </c>
      <c r="E134" s="10"/>
      <c r="F134" s="38">
        <v>0</v>
      </c>
      <c r="G134" s="10"/>
      <c r="H134" s="38">
        <v>0</v>
      </c>
      <c r="I134" s="10"/>
      <c r="J134" s="38">
        <v>8212071</v>
      </c>
      <c r="K134" s="10"/>
      <c r="L134" s="38">
        <v>0</v>
      </c>
      <c r="M134" s="11"/>
      <c r="N134" s="38">
        <v>10320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</row>
    <row r="135" spans="1:176" s="8" customFormat="1" ht="13.5" x14ac:dyDescent="0.25">
      <c r="B135" s="19"/>
      <c r="C135" s="18"/>
      <c r="D135" s="19"/>
      <c r="E135" s="18"/>
      <c r="F135" s="19"/>
      <c r="G135" s="18"/>
      <c r="H135" s="19"/>
      <c r="I135" s="18"/>
      <c r="J135" s="19"/>
      <c r="K135" s="18"/>
      <c r="L135" s="19"/>
      <c r="M135" s="19"/>
      <c r="N135" s="1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</row>
    <row r="136" spans="1:176" s="8" customFormat="1" ht="13.5" x14ac:dyDescent="0.25">
      <c r="A136" s="8" t="s">
        <v>51</v>
      </c>
      <c r="B136" s="20">
        <f>SUM(B52,B74,B82,B109,B118,B127,B132,B134)</f>
        <v>12349108</v>
      </c>
      <c r="C136" s="21"/>
      <c r="D136" s="20">
        <f>SUM(D52,D74,D82,D109,D118,D127,D132,D134)</f>
        <v>1973834</v>
      </c>
      <c r="E136" s="21"/>
      <c r="F136" s="20">
        <f>SUM(F52,F74,F82,F109,F118,F127,F132,F134)</f>
        <v>548884</v>
      </c>
      <c r="G136" s="21"/>
      <c r="H136" s="20">
        <f>SUM(H52,H74,H82,H109,H118,H127,H132,H134)</f>
        <v>91733</v>
      </c>
      <c r="I136" s="21"/>
      <c r="J136" s="20">
        <f>SUM(J52,J74,J82,J109,J118,J127,J132,J134)</f>
        <v>9387666</v>
      </c>
      <c r="K136" s="21"/>
      <c r="L136" s="20">
        <f>SUM(L52,L74,L82,L109,L118,L127,L132,L134)</f>
        <v>249109</v>
      </c>
      <c r="M136" s="22"/>
      <c r="N136" s="20">
        <f>SUM(N52,N74,N82,N109,N118,N127,N132,N134)</f>
        <v>97882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</row>
    <row r="137" spans="1:176" s="8" customFormat="1" ht="13.5" x14ac:dyDescent="0.25">
      <c r="A137" s="13"/>
      <c r="B137" s="22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22"/>
      <c r="N137" s="2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</row>
    <row r="138" spans="1:176" s="8" customFormat="1" ht="13.5" x14ac:dyDescent="0.25">
      <c r="A138" s="8" t="s">
        <v>47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9"/>
      <c r="N138" s="18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</row>
    <row r="139" spans="1:176" s="8" customFormat="1" ht="13.5" x14ac:dyDescent="0.25">
      <c r="A139" s="8" t="s">
        <v>48</v>
      </c>
      <c r="B139" s="10">
        <f>SUM(D139:N139)</f>
        <v>3090823</v>
      </c>
      <c r="C139" s="10"/>
      <c r="D139" s="10">
        <v>771884</v>
      </c>
      <c r="E139" s="10"/>
      <c r="F139" s="10">
        <v>341071</v>
      </c>
      <c r="G139" s="10"/>
      <c r="H139" s="10">
        <v>142374</v>
      </c>
      <c r="I139" s="10"/>
      <c r="J139" s="18">
        <v>1446883</v>
      </c>
      <c r="K139" s="10"/>
      <c r="L139" s="10">
        <v>388092</v>
      </c>
      <c r="M139" s="11"/>
      <c r="N139" s="10">
        <v>519</v>
      </c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</row>
    <row r="140" spans="1:176" s="8" customFormat="1" ht="13.5" x14ac:dyDescent="0.25">
      <c r="A140" s="8" t="s">
        <v>49</v>
      </c>
      <c r="B140" s="23">
        <f>SUM(B139)</f>
        <v>3090823</v>
      </c>
      <c r="C140" s="18"/>
      <c r="D140" s="23">
        <f>SUM(D139)</f>
        <v>771884</v>
      </c>
      <c r="E140" s="18"/>
      <c r="F140" s="23">
        <f>SUM(F139)</f>
        <v>341071</v>
      </c>
      <c r="G140" s="18"/>
      <c r="H140" s="23">
        <f>SUM(H139)</f>
        <v>142374</v>
      </c>
      <c r="I140" s="18"/>
      <c r="J140" s="23">
        <f>SUM(J139)</f>
        <v>1446883</v>
      </c>
      <c r="K140" s="18"/>
      <c r="L140" s="23">
        <f>SUM(L139)</f>
        <v>388092</v>
      </c>
      <c r="M140" s="19"/>
      <c r="N140" s="23">
        <f>SUM(N139)</f>
        <v>519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</row>
    <row r="141" spans="1:176" s="8" customFormat="1" ht="13.5" x14ac:dyDescent="0.25">
      <c r="B141" s="24"/>
      <c r="C141" s="18"/>
      <c r="D141" s="24"/>
      <c r="E141" s="18"/>
      <c r="F141" s="24"/>
      <c r="G141" s="18"/>
      <c r="H141" s="24"/>
      <c r="I141" s="18"/>
      <c r="J141" s="24"/>
      <c r="K141" s="18"/>
      <c r="L141" s="24"/>
      <c r="M141" s="19"/>
      <c r="N141" s="24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</row>
    <row r="142" spans="1:176" s="8" customFormat="1" ht="14.25" thickBot="1" x14ac:dyDescent="0.3">
      <c r="A142" s="8" t="s">
        <v>50</v>
      </c>
      <c r="B142" s="25">
        <f>SUM(B136,B140)</f>
        <v>15439931</v>
      </c>
      <c r="C142" s="21"/>
      <c r="D142" s="25">
        <f>SUM(D136,D140)</f>
        <v>2745718</v>
      </c>
      <c r="E142" s="21"/>
      <c r="F142" s="25">
        <f>SUM(F136,F140)</f>
        <v>889955</v>
      </c>
      <c r="G142" s="21"/>
      <c r="H142" s="25">
        <f>SUM(H136,H140)</f>
        <v>234107</v>
      </c>
      <c r="I142" s="21"/>
      <c r="J142" s="25">
        <f>SUM(J136,J140)</f>
        <v>10834549</v>
      </c>
      <c r="K142" s="21"/>
      <c r="L142" s="25">
        <f>SUM(L136,L140)</f>
        <v>637201</v>
      </c>
      <c r="M142" s="22"/>
      <c r="N142" s="25">
        <f>SUM(N136,N140)</f>
        <v>98401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</row>
    <row r="143" spans="1:176" s="8" customFormat="1" ht="14.25" thickTop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1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</row>
    <row r="144" spans="1:176" s="14" customFormat="1" x14ac:dyDescent="0.25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7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</row>
    <row r="145" spans="2:176" s="14" customFormat="1" x14ac:dyDescent="0.25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7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</row>
    <row r="146" spans="2:176" s="14" customForma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7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</row>
    <row r="147" spans="2:176" s="14" customFormat="1" x14ac:dyDescent="0.25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7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</row>
    <row r="148" spans="2:176" s="14" customFormat="1" x14ac:dyDescent="0.25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7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</row>
    <row r="149" spans="2:176" s="14" customFormat="1" x14ac:dyDescent="0.25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7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</row>
    <row r="150" spans="2:176" s="14" customFormat="1" x14ac:dyDescent="0.25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7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</row>
    <row r="151" spans="2:176" s="14" customFormat="1" x14ac:dyDescent="0.25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7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</row>
    <row r="152" spans="2:176" s="14" customFormat="1" x14ac:dyDescent="0.25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7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</row>
    <row r="153" spans="2:176" s="14" customFormat="1" x14ac:dyDescent="0.25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7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</row>
    <row r="154" spans="2:176" s="14" customFormat="1" x14ac:dyDescent="0.25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7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</row>
    <row r="155" spans="2:176" s="14" customFormat="1" x14ac:dyDescent="0.25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7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</row>
    <row r="156" spans="2:176" s="14" customFormat="1" x14ac:dyDescent="0.25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7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</row>
    <row r="157" spans="2:176" s="14" customFormat="1" x14ac:dyDescent="0.25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7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</row>
    <row r="158" spans="2:176" s="14" customFormat="1" x14ac:dyDescent="0.25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7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</row>
    <row r="159" spans="2:176" s="14" customFormat="1" x14ac:dyDescent="0.25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7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</row>
    <row r="160" spans="2:176" s="14" customFormat="1" x14ac:dyDescent="0.25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7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</row>
    <row r="161" spans="2:176" s="14" customFormat="1" x14ac:dyDescent="0.25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7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</row>
    <row r="162" spans="2:176" s="14" customFormat="1" x14ac:dyDescent="0.25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7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</row>
    <row r="163" spans="2:176" s="14" customFormat="1" x14ac:dyDescent="0.25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</row>
    <row r="164" spans="2:176" s="14" customFormat="1" x14ac:dyDescent="0.25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7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</row>
    <row r="165" spans="2:176" s="14" customFormat="1" x14ac:dyDescent="0.25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7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</row>
    <row r="166" spans="2:176" s="14" customFormat="1" x14ac:dyDescent="0.25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7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</row>
    <row r="167" spans="2:176" s="14" customFormat="1" x14ac:dyDescent="0.25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7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</row>
    <row r="168" spans="2:176" s="14" customFormat="1" x14ac:dyDescent="0.25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7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</row>
    <row r="169" spans="2:176" s="14" customFormat="1" x14ac:dyDescent="0.25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7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</row>
    <row r="170" spans="2:176" s="14" customFormat="1" x14ac:dyDescent="0.25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7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</row>
    <row r="171" spans="2:176" s="14" customFormat="1" x14ac:dyDescent="0.25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7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</row>
    <row r="172" spans="2:176" s="14" customFormat="1" x14ac:dyDescent="0.25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7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</row>
    <row r="173" spans="2:176" s="14" customFormat="1" x14ac:dyDescent="0.25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7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</row>
    <row r="174" spans="2:176" s="14" customFormat="1" x14ac:dyDescent="0.25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7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</row>
    <row r="175" spans="2:176" s="14" customFormat="1" x14ac:dyDescent="0.25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7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</row>
    <row r="176" spans="2:176" s="14" customFormat="1" x14ac:dyDescent="0.25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7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</row>
    <row r="177" spans="2:176" s="14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7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</row>
    <row r="178" spans="2:176" s="14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7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</row>
    <row r="179" spans="2:176" s="14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7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</row>
    <row r="180" spans="2:176" s="14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7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</row>
    <row r="181" spans="2:176" s="14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7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</row>
    <row r="182" spans="2:176" s="14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7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</row>
    <row r="183" spans="2:176" s="14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7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</row>
    <row r="184" spans="2:176" s="14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7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</row>
    <row r="185" spans="2:176" s="14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7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</row>
    <row r="186" spans="2:176" s="14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7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</row>
    <row r="187" spans="2:176" s="14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7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</row>
    <row r="188" spans="2:176" s="14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7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</row>
    <row r="189" spans="2:176" s="14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7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</row>
    <row r="190" spans="2:176" s="14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7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</row>
    <row r="191" spans="2:176" s="14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7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</row>
    <row r="192" spans="2:176" s="14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7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</row>
    <row r="193" spans="2:176" s="14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7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</row>
    <row r="194" spans="2:176" s="14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7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</row>
    <row r="195" spans="2:176" s="14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7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</row>
    <row r="196" spans="2:176" s="14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7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</row>
    <row r="197" spans="2:176" s="14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7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</row>
    <row r="198" spans="2:176" s="14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7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</row>
    <row r="199" spans="2:176" s="14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7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</row>
    <row r="200" spans="2:176" s="14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7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</row>
    <row r="201" spans="2:176" s="14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7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</row>
    <row r="202" spans="2:176" s="14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7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</row>
    <row r="203" spans="2:176" s="14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7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</row>
    <row r="204" spans="2:176" s="14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7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</row>
    <row r="205" spans="2:176" s="14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</row>
    <row r="206" spans="2:176" s="14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7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</row>
    <row r="207" spans="2:176" s="14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7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</row>
    <row r="208" spans="2:176" s="14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7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</row>
    <row r="209" spans="2:176" s="14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7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</row>
    <row r="210" spans="2:176" s="14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7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</row>
    <row r="211" spans="2:176" s="14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7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</row>
    <row r="212" spans="2:176" s="14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7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</row>
    <row r="213" spans="2:176" s="14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7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</row>
    <row r="214" spans="2:176" s="14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7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</row>
    <row r="215" spans="2:176" s="14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7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</row>
    <row r="216" spans="2:176" s="14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7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</row>
    <row r="217" spans="2:176" s="14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7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</row>
    <row r="218" spans="2:176" s="14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7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</row>
    <row r="219" spans="2:176" s="14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7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</row>
    <row r="220" spans="2:176" s="14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7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</row>
    <row r="221" spans="2:176" s="14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7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</row>
    <row r="222" spans="2:176" s="14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7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</row>
    <row r="223" spans="2:176" s="14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7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</row>
    <row r="224" spans="2:176" s="14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7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</row>
    <row r="225" spans="2:176" s="14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7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</row>
    <row r="226" spans="2:176" s="14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7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</row>
    <row r="227" spans="2:176" s="14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7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</row>
    <row r="228" spans="2:176" s="14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7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</row>
    <row r="229" spans="2:176" s="14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7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</row>
    <row r="230" spans="2:176" s="14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7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</row>
    <row r="231" spans="2:176" s="14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7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</row>
    <row r="232" spans="2:176" s="14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7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</row>
    <row r="233" spans="2:176" s="14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</row>
    <row r="234" spans="2:176" s="14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7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</row>
    <row r="235" spans="2:176" s="14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7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</row>
    <row r="236" spans="2:176" s="14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7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</row>
    <row r="237" spans="2:176" s="14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7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</row>
    <row r="238" spans="2:176" s="14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7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C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</row>
    <row r="239" spans="2:176" s="14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7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</row>
    <row r="240" spans="2:176" s="14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7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</row>
    <row r="241" spans="2:176" s="14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7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</row>
    <row r="242" spans="2:176" s="14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7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</row>
    <row r="243" spans="2:176" s="14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7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</row>
    <row r="244" spans="2:176" s="14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7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</row>
    <row r="245" spans="2:176" s="14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7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</row>
    <row r="246" spans="2:176" s="14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7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</row>
    <row r="247" spans="2:176" s="14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7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</row>
    <row r="248" spans="2:176" s="14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7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</row>
    <row r="249" spans="2:176" s="14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7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</row>
    <row r="250" spans="2:176" s="14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7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</row>
    <row r="251" spans="2:176" s="14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7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</row>
    <row r="252" spans="2:176" s="14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7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</row>
    <row r="253" spans="2:176" s="14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7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</row>
    <row r="254" spans="2:176" s="14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7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</row>
    <row r="255" spans="2:176" s="14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7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</row>
    <row r="256" spans="2:176" s="14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7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</row>
    <row r="257" spans="2:176" s="14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7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</row>
    <row r="258" spans="2:176" s="14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7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</row>
    <row r="259" spans="2:176" s="14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7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</row>
    <row r="260" spans="2:176" s="14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7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</row>
    <row r="261" spans="2:176" s="14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7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C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</row>
    <row r="262" spans="2:176" s="14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7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</row>
    <row r="263" spans="2:176" s="14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7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</row>
    <row r="264" spans="2:176" s="14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7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</row>
    <row r="265" spans="2:176" s="14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7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</row>
    <row r="266" spans="2:176" s="14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7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</row>
    <row r="267" spans="2:176" s="14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7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</row>
    <row r="268" spans="2:176" s="14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7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</row>
    <row r="269" spans="2:176" s="14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</row>
    <row r="270" spans="2:176" s="14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7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</row>
    <row r="271" spans="2:176" s="14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7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</row>
    <row r="272" spans="2:176" s="14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7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C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</row>
    <row r="273" spans="2:176" s="14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7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</row>
    <row r="274" spans="2:176" s="14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7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</row>
    <row r="275" spans="2:176" s="14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7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</row>
    <row r="276" spans="2:176" s="14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7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</row>
    <row r="277" spans="2:176" s="14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7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</row>
    <row r="278" spans="2:176" s="14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7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</row>
    <row r="279" spans="2:176" s="14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7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</row>
    <row r="280" spans="2:176" s="14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7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C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</row>
    <row r="281" spans="2:176" s="14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7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C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</row>
    <row r="282" spans="2:176" s="14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7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C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</row>
    <row r="283" spans="2:176" s="14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7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C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</row>
    <row r="284" spans="2:176" s="14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7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</row>
    <row r="285" spans="2:176" s="14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7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</row>
    <row r="286" spans="2:176" s="14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7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</row>
    <row r="287" spans="2:176" s="14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7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</row>
    <row r="288" spans="2:176" s="14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7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</row>
    <row r="289" spans="2:176" s="14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7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</row>
    <row r="290" spans="2:176" s="14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7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C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</row>
    <row r="291" spans="2:176" s="14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7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C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</row>
    <row r="292" spans="2:176" s="14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7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C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</row>
    <row r="293" spans="2:176" s="14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7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C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</row>
    <row r="294" spans="2:176" s="14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7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C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</row>
    <row r="295" spans="2:176" s="14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7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C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</row>
    <row r="296" spans="2:176" s="14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7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</row>
    <row r="297" spans="2:176" s="14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7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</row>
    <row r="298" spans="2:176" s="14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7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</row>
    <row r="299" spans="2:176" s="14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7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C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</row>
    <row r="300" spans="2:176" s="14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7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C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</row>
    <row r="301" spans="2:176" s="14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7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C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</row>
    <row r="302" spans="2:176" s="14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7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C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</row>
    <row r="303" spans="2:176" s="14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7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C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</row>
    <row r="304" spans="2:176" s="14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7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C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</row>
    <row r="305" spans="2:176" s="14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7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C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</row>
    <row r="306" spans="2:176" s="14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7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</row>
    <row r="307" spans="2:176" s="14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</row>
    <row r="308" spans="2:176" s="14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</row>
    <row r="309" spans="2:176" s="14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</row>
    <row r="310" spans="2:176" s="14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7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C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</row>
    <row r="311" spans="2:176" s="14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7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</row>
    <row r="312" spans="2:176" s="14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7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  <c r="ES312" s="28"/>
      <c r="ET312" s="28"/>
      <c r="EU312" s="28"/>
      <c r="EV312" s="28"/>
      <c r="EW312" s="28"/>
      <c r="EX312" s="28"/>
      <c r="EY312" s="28"/>
      <c r="EZ312" s="28"/>
      <c r="FA312" s="28"/>
      <c r="FB312" s="28"/>
      <c r="FC312" s="28"/>
      <c r="FD312" s="28"/>
      <c r="FE312" s="28"/>
      <c r="FF312" s="28"/>
      <c r="FG312" s="28"/>
      <c r="FH312" s="28"/>
      <c r="FI312" s="28"/>
      <c r="FJ312" s="28"/>
      <c r="FK312" s="28"/>
      <c r="FL312" s="28"/>
      <c r="FM312" s="28"/>
      <c r="FN312" s="28"/>
      <c r="FO312" s="28"/>
      <c r="FP312" s="28"/>
      <c r="FQ312" s="28"/>
      <c r="FR312" s="28"/>
      <c r="FS312" s="28"/>
      <c r="FT312" s="28"/>
    </row>
    <row r="313" spans="2:176" s="14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7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C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</row>
    <row r="314" spans="2:176" s="14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7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  <c r="ES314" s="28"/>
      <c r="ET314" s="28"/>
      <c r="EU314" s="28"/>
      <c r="EV314" s="28"/>
      <c r="EW314" s="28"/>
      <c r="EX314" s="28"/>
      <c r="EY314" s="28"/>
      <c r="EZ314" s="28"/>
      <c r="FA314" s="28"/>
      <c r="FB314" s="28"/>
      <c r="FC314" s="28"/>
      <c r="FD314" s="28"/>
      <c r="FE314" s="28"/>
      <c r="FF314" s="28"/>
      <c r="FG314" s="28"/>
      <c r="FH314" s="28"/>
      <c r="FI314" s="28"/>
      <c r="FJ314" s="28"/>
      <c r="FK314" s="28"/>
      <c r="FL314" s="28"/>
      <c r="FM314" s="28"/>
      <c r="FN314" s="28"/>
      <c r="FO314" s="28"/>
      <c r="FP314" s="28"/>
      <c r="FQ314" s="28"/>
      <c r="FR314" s="28"/>
      <c r="FS314" s="28"/>
      <c r="FT314" s="28"/>
    </row>
    <row r="315" spans="2:176" s="14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7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  <c r="ES315" s="28"/>
      <c r="ET315" s="28"/>
      <c r="EU315" s="28"/>
      <c r="EV315" s="28"/>
      <c r="EW315" s="28"/>
      <c r="EX315" s="28"/>
      <c r="EY315" s="28"/>
      <c r="EZ315" s="28"/>
      <c r="FA315" s="28"/>
      <c r="FB315" s="28"/>
      <c r="FC315" s="28"/>
      <c r="FD315" s="28"/>
      <c r="FE315" s="28"/>
      <c r="FF315" s="28"/>
      <c r="FG315" s="28"/>
      <c r="FH315" s="28"/>
      <c r="FI315" s="28"/>
      <c r="FJ315" s="28"/>
      <c r="FK315" s="28"/>
      <c r="FL315" s="28"/>
      <c r="FM315" s="28"/>
      <c r="FN315" s="28"/>
      <c r="FO315" s="28"/>
      <c r="FP315" s="28"/>
      <c r="FQ315" s="28"/>
      <c r="FR315" s="28"/>
      <c r="FS315" s="28"/>
      <c r="FT315" s="28"/>
    </row>
    <row r="316" spans="2:176" s="14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</row>
    <row r="317" spans="2:176" s="14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7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  <c r="ES317" s="28"/>
      <c r="ET317" s="28"/>
      <c r="EU317" s="28"/>
      <c r="EV317" s="28"/>
      <c r="EW317" s="28"/>
      <c r="EX317" s="28"/>
      <c r="EY317" s="28"/>
      <c r="EZ317" s="28"/>
      <c r="FA317" s="28"/>
      <c r="FB317" s="28"/>
      <c r="FC317" s="28"/>
      <c r="FD317" s="28"/>
      <c r="FE317" s="28"/>
      <c r="FF317" s="28"/>
      <c r="FG317" s="28"/>
      <c r="FH317" s="28"/>
      <c r="FI317" s="28"/>
      <c r="FJ317" s="28"/>
      <c r="FK317" s="28"/>
      <c r="FL317" s="28"/>
      <c r="FM317" s="28"/>
      <c r="FN317" s="28"/>
      <c r="FO317" s="28"/>
      <c r="FP317" s="28"/>
      <c r="FQ317" s="28"/>
      <c r="FR317" s="28"/>
      <c r="FS317" s="28"/>
      <c r="FT317" s="28"/>
    </row>
    <row r="318" spans="2:176" s="14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7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  <c r="ES318" s="28"/>
      <c r="ET318" s="28"/>
      <c r="EU318" s="28"/>
      <c r="EV318" s="28"/>
      <c r="EW318" s="28"/>
      <c r="EX318" s="28"/>
      <c r="EY318" s="28"/>
      <c r="EZ318" s="28"/>
      <c r="FA318" s="28"/>
      <c r="FB318" s="28"/>
      <c r="FC318" s="28"/>
      <c r="FD318" s="28"/>
      <c r="FE318" s="28"/>
      <c r="FF318" s="28"/>
      <c r="FG318" s="28"/>
      <c r="FH318" s="28"/>
      <c r="FI318" s="28"/>
      <c r="FJ318" s="28"/>
      <c r="FK318" s="28"/>
      <c r="FL318" s="28"/>
      <c r="FM318" s="28"/>
      <c r="FN318" s="28"/>
      <c r="FO318" s="28"/>
      <c r="FP318" s="28"/>
      <c r="FQ318" s="28"/>
      <c r="FR318" s="28"/>
      <c r="FS318" s="28"/>
      <c r="FT318" s="28"/>
    </row>
    <row r="319" spans="2:176" s="14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7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C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</row>
    <row r="320" spans="2:176" s="14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7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C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</row>
    <row r="321" spans="2:176" s="14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7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  <c r="ES321" s="28"/>
      <c r="ET321" s="28"/>
      <c r="EU321" s="28"/>
      <c r="EV321" s="28"/>
      <c r="EW321" s="28"/>
      <c r="EX321" s="28"/>
      <c r="EY321" s="28"/>
      <c r="EZ321" s="28"/>
      <c r="FA321" s="28"/>
      <c r="FB321" s="28"/>
      <c r="FC321" s="28"/>
      <c r="FD321" s="28"/>
      <c r="FE321" s="28"/>
      <c r="FF321" s="28"/>
      <c r="FG321" s="28"/>
      <c r="FH321" s="28"/>
      <c r="FI321" s="28"/>
      <c r="FJ321" s="28"/>
      <c r="FK321" s="28"/>
      <c r="FL321" s="28"/>
      <c r="FM321" s="28"/>
      <c r="FN321" s="28"/>
      <c r="FO321" s="28"/>
      <c r="FP321" s="28"/>
      <c r="FQ321" s="28"/>
      <c r="FR321" s="28"/>
      <c r="FS321" s="28"/>
      <c r="FT321" s="28"/>
    </row>
    <row r="322" spans="2:176" s="14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7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C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</row>
    <row r="323" spans="2:176" s="14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7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C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</row>
    <row r="324" spans="2:176" s="14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7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  <c r="ES324" s="28"/>
      <c r="ET324" s="28"/>
      <c r="EU324" s="28"/>
      <c r="EV324" s="28"/>
      <c r="EW324" s="28"/>
      <c r="EX324" s="28"/>
      <c r="EY324" s="28"/>
      <c r="EZ324" s="28"/>
      <c r="FA324" s="28"/>
      <c r="FB324" s="28"/>
      <c r="FC324" s="28"/>
      <c r="FD324" s="28"/>
      <c r="FE324" s="28"/>
      <c r="FF324" s="28"/>
      <c r="FG324" s="28"/>
      <c r="FH324" s="28"/>
      <c r="FI324" s="28"/>
      <c r="FJ324" s="28"/>
      <c r="FK324" s="28"/>
      <c r="FL324" s="28"/>
      <c r="FM324" s="28"/>
      <c r="FN324" s="28"/>
      <c r="FO324" s="28"/>
      <c r="FP324" s="28"/>
      <c r="FQ324" s="28"/>
      <c r="FR324" s="28"/>
      <c r="FS324" s="28"/>
      <c r="FT324" s="28"/>
    </row>
    <row r="325" spans="2:176" s="14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7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  <c r="ES325" s="28"/>
      <c r="ET325" s="28"/>
      <c r="EU325" s="28"/>
      <c r="EV325" s="28"/>
      <c r="EW325" s="28"/>
      <c r="EX325" s="28"/>
      <c r="EY325" s="28"/>
      <c r="EZ325" s="28"/>
      <c r="FA325" s="28"/>
      <c r="FB325" s="28"/>
      <c r="FC325" s="28"/>
      <c r="FD325" s="28"/>
      <c r="FE325" s="28"/>
      <c r="FF325" s="28"/>
      <c r="FG325" s="28"/>
      <c r="FH325" s="28"/>
      <c r="FI325" s="28"/>
      <c r="FJ325" s="28"/>
      <c r="FK325" s="28"/>
      <c r="FL325" s="28"/>
      <c r="FM325" s="28"/>
      <c r="FN325" s="28"/>
      <c r="FO325" s="28"/>
      <c r="FP325" s="28"/>
      <c r="FQ325" s="28"/>
      <c r="FR325" s="28"/>
      <c r="FS325" s="28"/>
      <c r="FT325" s="28"/>
    </row>
    <row r="326" spans="2:176" s="14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7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  <c r="ES326" s="28"/>
      <c r="ET326" s="28"/>
      <c r="EU326" s="28"/>
      <c r="EV326" s="28"/>
      <c r="EW326" s="28"/>
      <c r="EX326" s="28"/>
      <c r="EY326" s="28"/>
      <c r="EZ326" s="28"/>
      <c r="FA326" s="28"/>
      <c r="FB326" s="28"/>
      <c r="FC326" s="28"/>
      <c r="FD326" s="28"/>
      <c r="FE326" s="28"/>
      <c r="FF326" s="28"/>
      <c r="FG326" s="28"/>
      <c r="FH326" s="28"/>
      <c r="FI326" s="28"/>
      <c r="FJ326" s="28"/>
      <c r="FK326" s="28"/>
      <c r="FL326" s="28"/>
      <c r="FM326" s="28"/>
      <c r="FN326" s="28"/>
      <c r="FO326" s="28"/>
      <c r="FP326" s="28"/>
      <c r="FQ326" s="28"/>
      <c r="FR326" s="28"/>
      <c r="FS326" s="28"/>
      <c r="FT326" s="28"/>
    </row>
    <row r="327" spans="2:176" s="14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7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  <c r="ES327" s="28"/>
      <c r="ET327" s="28"/>
      <c r="EU327" s="28"/>
      <c r="EV327" s="28"/>
      <c r="EW327" s="28"/>
      <c r="EX327" s="28"/>
      <c r="EY327" s="28"/>
      <c r="EZ327" s="28"/>
      <c r="FA327" s="28"/>
      <c r="FB327" s="28"/>
      <c r="FC327" s="28"/>
      <c r="FD327" s="28"/>
      <c r="FE327" s="28"/>
      <c r="FF327" s="28"/>
      <c r="FG327" s="28"/>
      <c r="FH327" s="28"/>
      <c r="FI327" s="28"/>
      <c r="FJ327" s="28"/>
      <c r="FK327" s="28"/>
      <c r="FL327" s="28"/>
      <c r="FM327" s="28"/>
      <c r="FN327" s="28"/>
      <c r="FO327" s="28"/>
      <c r="FP327" s="28"/>
      <c r="FQ327" s="28"/>
      <c r="FR327" s="28"/>
      <c r="FS327" s="28"/>
      <c r="FT327" s="28"/>
    </row>
    <row r="328" spans="2:176" s="14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7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  <c r="ES328" s="28"/>
      <c r="ET328" s="28"/>
      <c r="EU328" s="28"/>
      <c r="EV328" s="28"/>
      <c r="EW328" s="28"/>
      <c r="EX328" s="28"/>
      <c r="EY328" s="28"/>
      <c r="EZ328" s="28"/>
      <c r="FA328" s="28"/>
      <c r="FB328" s="28"/>
      <c r="FC328" s="28"/>
      <c r="FD328" s="28"/>
      <c r="FE328" s="28"/>
      <c r="FF328" s="28"/>
      <c r="FG328" s="28"/>
      <c r="FH328" s="28"/>
      <c r="FI328" s="28"/>
      <c r="FJ328" s="28"/>
      <c r="FK328" s="28"/>
      <c r="FL328" s="28"/>
      <c r="FM328" s="28"/>
      <c r="FN328" s="28"/>
      <c r="FO328" s="28"/>
      <c r="FP328" s="28"/>
      <c r="FQ328" s="28"/>
      <c r="FR328" s="28"/>
      <c r="FS328" s="28"/>
      <c r="FT328" s="28"/>
    </row>
    <row r="329" spans="2:176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2"/>
    </row>
    <row r="330" spans="2:176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2"/>
    </row>
    <row r="331" spans="2:176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2"/>
    </row>
    <row r="332" spans="2:176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2"/>
    </row>
    <row r="333" spans="2:176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2"/>
    </row>
    <row r="334" spans="2:176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2"/>
    </row>
    <row r="335" spans="2:176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2"/>
    </row>
    <row r="336" spans="2:176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2"/>
    </row>
    <row r="337" spans="2:13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2"/>
    </row>
    <row r="338" spans="2:13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2"/>
    </row>
    <row r="339" spans="2:13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2"/>
    </row>
    <row r="340" spans="2:13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2"/>
    </row>
    <row r="341" spans="2:13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2"/>
    </row>
    <row r="342" spans="2:13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2"/>
    </row>
    <row r="343" spans="2:13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2"/>
    </row>
    <row r="344" spans="2:13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2"/>
    </row>
    <row r="345" spans="2:13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2"/>
    </row>
    <row r="346" spans="2:13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2"/>
    </row>
    <row r="347" spans="2:13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2"/>
    </row>
    <row r="348" spans="2:13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2"/>
    </row>
    <row r="349" spans="2:13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2"/>
    </row>
    <row r="350" spans="2:13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2"/>
    </row>
    <row r="351" spans="2:13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2"/>
    </row>
    <row r="352" spans="2:13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2"/>
    </row>
    <row r="353" spans="2:13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2"/>
    </row>
    <row r="354" spans="2:13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2"/>
    </row>
    <row r="355" spans="2:13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12"/>
    </row>
    <row r="356" spans="2:13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12"/>
    </row>
    <row r="357" spans="2:13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12"/>
    </row>
    <row r="358" spans="2:13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12"/>
    </row>
    <row r="359" spans="2:13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12"/>
    </row>
    <row r="360" spans="2:13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12"/>
    </row>
    <row r="361" spans="2:13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12"/>
    </row>
    <row r="362" spans="2:13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2"/>
    </row>
    <row r="363" spans="2:13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12"/>
    </row>
    <row r="364" spans="2:13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2"/>
    </row>
    <row r="365" spans="2:13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2"/>
    </row>
    <row r="366" spans="2:13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12"/>
    </row>
    <row r="367" spans="2:13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12"/>
    </row>
    <row r="368" spans="2:13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2"/>
    </row>
    <row r="369" spans="2:13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2"/>
    </row>
    <row r="370" spans="2:13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12"/>
    </row>
    <row r="371" spans="2:13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2"/>
    </row>
    <row r="372" spans="2:13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12"/>
    </row>
    <row r="373" spans="2:13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12"/>
    </row>
    <row r="374" spans="2:13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12"/>
    </row>
    <row r="375" spans="2:13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12"/>
    </row>
    <row r="376" spans="2:13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12"/>
    </row>
    <row r="377" spans="2:13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12"/>
    </row>
    <row r="378" spans="2:13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12"/>
    </row>
    <row r="379" spans="2:13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12"/>
    </row>
    <row r="380" spans="2:13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12"/>
    </row>
    <row r="381" spans="2:13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2"/>
    </row>
    <row r="382" spans="2:13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2"/>
    </row>
    <row r="383" spans="2:13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2"/>
    </row>
    <row r="384" spans="2:13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12"/>
    </row>
    <row r="385" spans="2:13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12"/>
    </row>
    <row r="386" spans="2:13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12"/>
    </row>
    <row r="387" spans="2:13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12"/>
    </row>
    <row r="388" spans="2:13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12"/>
    </row>
    <row r="389" spans="2:13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12"/>
    </row>
    <row r="390" spans="2:13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2"/>
    </row>
    <row r="391" spans="2:13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12"/>
    </row>
    <row r="392" spans="2:13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12"/>
    </row>
    <row r="393" spans="2:13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12"/>
    </row>
    <row r="394" spans="2:13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12"/>
    </row>
    <row r="395" spans="2:13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12"/>
    </row>
    <row r="396" spans="2:13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2"/>
    </row>
    <row r="397" spans="2:13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12"/>
    </row>
    <row r="398" spans="2:13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12"/>
    </row>
    <row r="399" spans="2:13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12"/>
    </row>
    <row r="400" spans="2:13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12"/>
    </row>
    <row r="401" spans="2:13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12"/>
    </row>
    <row r="402" spans="2:13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12"/>
    </row>
    <row r="403" spans="2:13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12"/>
    </row>
    <row r="404" spans="2:13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12"/>
    </row>
    <row r="405" spans="2:13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12"/>
    </row>
    <row r="406" spans="2:13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12"/>
    </row>
    <row r="407" spans="2:13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12"/>
    </row>
    <row r="408" spans="2:13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12"/>
    </row>
    <row r="409" spans="2:13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12"/>
    </row>
    <row r="410" spans="2:13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12"/>
    </row>
    <row r="411" spans="2:13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2"/>
    </row>
    <row r="412" spans="2:13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12"/>
    </row>
    <row r="413" spans="2:13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12"/>
    </row>
    <row r="414" spans="2:13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12"/>
    </row>
    <row r="415" spans="2:13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12"/>
    </row>
    <row r="416" spans="2:13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12"/>
    </row>
    <row r="417" spans="2:13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2"/>
    </row>
    <row r="418" spans="2:13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12"/>
    </row>
    <row r="419" spans="2:13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12"/>
    </row>
    <row r="420" spans="2:13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12"/>
    </row>
    <row r="421" spans="2:13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12"/>
    </row>
    <row r="422" spans="2:13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12"/>
    </row>
    <row r="423" spans="2:13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12"/>
    </row>
    <row r="424" spans="2:13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12"/>
    </row>
    <row r="425" spans="2:13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12"/>
    </row>
    <row r="426" spans="2:13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12"/>
    </row>
    <row r="427" spans="2:13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12"/>
    </row>
    <row r="428" spans="2:13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12"/>
    </row>
    <row r="429" spans="2:13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12"/>
    </row>
    <row r="430" spans="2:13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12"/>
    </row>
    <row r="431" spans="2:13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2"/>
    </row>
    <row r="432" spans="2:13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12"/>
    </row>
    <row r="433" spans="2:13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12"/>
    </row>
    <row r="434" spans="2:13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12"/>
    </row>
    <row r="435" spans="2:13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12"/>
    </row>
    <row r="436" spans="2:13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12"/>
    </row>
    <row r="437" spans="2:13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2"/>
    </row>
    <row r="438" spans="2:13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12"/>
    </row>
    <row r="439" spans="2:13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12"/>
    </row>
    <row r="440" spans="2:13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12"/>
    </row>
    <row r="441" spans="2:13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12"/>
    </row>
    <row r="442" spans="2:13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12"/>
    </row>
    <row r="443" spans="2:13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12"/>
    </row>
    <row r="444" spans="2:13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12"/>
    </row>
    <row r="445" spans="2:13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12"/>
    </row>
    <row r="446" spans="2:13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12"/>
    </row>
    <row r="447" spans="2:13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12"/>
    </row>
    <row r="448" spans="2:13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12"/>
    </row>
    <row r="449" spans="2:13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12"/>
    </row>
    <row r="450" spans="2:13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12"/>
    </row>
    <row r="451" spans="2:13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2"/>
    </row>
    <row r="452" spans="2:13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12"/>
    </row>
    <row r="453" spans="2:13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12"/>
    </row>
    <row r="454" spans="2:13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12"/>
    </row>
    <row r="455" spans="2:13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12"/>
    </row>
    <row r="456" spans="2:13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12"/>
    </row>
    <row r="457" spans="2:13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12"/>
    </row>
    <row r="458" spans="2:13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2"/>
    </row>
    <row r="459" spans="2:13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12"/>
    </row>
    <row r="460" spans="2:13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12"/>
    </row>
    <row r="461" spans="2:13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12"/>
    </row>
    <row r="462" spans="2:13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12"/>
    </row>
    <row r="463" spans="2:13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12"/>
    </row>
    <row r="464" spans="2:13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12"/>
    </row>
    <row r="465" spans="2:13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12"/>
    </row>
    <row r="466" spans="2:13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12"/>
    </row>
    <row r="467" spans="2:13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12"/>
    </row>
    <row r="468" spans="2:13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12"/>
    </row>
    <row r="469" spans="2:13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12"/>
    </row>
    <row r="470" spans="2:13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12"/>
    </row>
    <row r="471" spans="2:13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12"/>
    </row>
    <row r="472" spans="2:13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12"/>
    </row>
    <row r="473" spans="2:13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12"/>
    </row>
    <row r="474" spans="2:13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12"/>
    </row>
    <row r="475" spans="2:13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12"/>
    </row>
    <row r="476" spans="2:13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2"/>
    </row>
    <row r="477" spans="2:13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2"/>
    </row>
    <row r="478" spans="2:13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12"/>
    </row>
    <row r="479" spans="2:13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12"/>
    </row>
    <row r="480" spans="2:13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12"/>
    </row>
    <row r="481" spans="2:13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12"/>
    </row>
    <row r="482" spans="2:13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12"/>
    </row>
    <row r="483" spans="2:13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12"/>
    </row>
    <row r="484" spans="2:13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12"/>
    </row>
    <row r="485" spans="2:13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12"/>
    </row>
    <row r="486" spans="2:13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12"/>
    </row>
    <row r="487" spans="2:13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12"/>
    </row>
    <row r="488" spans="2:13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12"/>
    </row>
    <row r="489" spans="2:13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12"/>
    </row>
    <row r="490" spans="2:13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12"/>
    </row>
    <row r="491" spans="2:13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12"/>
    </row>
    <row r="492" spans="2:13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12"/>
    </row>
    <row r="493" spans="2:13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12"/>
    </row>
    <row r="494" spans="2:13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12"/>
    </row>
    <row r="495" spans="2:13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12"/>
    </row>
    <row r="496" spans="2:13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12"/>
    </row>
    <row r="497" spans="2:13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12"/>
    </row>
    <row r="498" spans="2:13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12"/>
    </row>
    <row r="499" spans="2:13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12"/>
    </row>
  </sheetData>
  <mergeCells count="4">
    <mergeCell ref="A1:A8"/>
    <mergeCell ref="B3:M3"/>
    <mergeCell ref="B5:M5"/>
    <mergeCell ref="B6:M6"/>
  </mergeCells>
  <phoneticPr fontId="0" type="noConversion"/>
  <conditionalFormatting sqref="A137:N141 B136:N136 B142:N142 A11:N135">
    <cfRule type="expression" dxfId="2" priority="32" stopIfTrue="1">
      <formula>MOD(ROW(),2)=1</formula>
    </cfRule>
  </conditionalFormatting>
  <conditionalFormatting sqref="A142">
    <cfRule type="expression" dxfId="1" priority="12" stopIfTrue="1">
      <formula>MOD(ROW(),2)=1</formula>
    </cfRule>
  </conditionalFormatting>
  <conditionalFormatting sqref="A136">
    <cfRule type="expression" dxfId="0" priority="11" stopIfTrue="1">
      <formula>MOD(ROW(),2)=1</formula>
    </cfRule>
  </conditionalFormatting>
  <printOptions horizontalCentered="1"/>
  <pageMargins left="0.25" right="0.25" top="0.5" bottom="0.5" header="0.5" footer="0.5"/>
  <pageSetup scale="82" fitToHeight="0" orientation="landscape" r:id="rId1"/>
  <headerFooter alignWithMargins="0"/>
  <ignoredErrors>
    <ignoredError sqref="B16 B52:O52 B48 B42 B40:B41 B43 B45:B46 B50 B57:B62 B66:B71 B86:B89 B112:B117 B63:N63 B72:N72 B77:B81 B82:N82 B101:B106 B107:N107 B141 B140:N140 B119:B126 B118:N118 C119:N119 B128:B131 B127:N127 B133 B132:N132 B137:B138 B143:B170 B171:B19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C-2B</vt:lpstr>
      <vt:lpstr>'C-2B'!Print_Area_MI</vt:lpstr>
      <vt:lpstr>'C-2B'!Print_Titles</vt:lpstr>
      <vt:lpstr>'C-2B'!Print_Titles_MI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Financial System Services</cp:lastModifiedBy>
  <cp:lastPrinted>2017-08-25T18:19:19Z</cp:lastPrinted>
  <dcterms:created xsi:type="dcterms:W3CDTF">2002-09-16T15:29:55Z</dcterms:created>
  <dcterms:modified xsi:type="dcterms:W3CDTF">2017-11-07T17:09:32Z</dcterms:modified>
</cp:coreProperties>
</file>