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Ag Center\Excel\"/>
    </mc:Choice>
  </mc:AlternateContent>
  <bookViews>
    <workbookView xWindow="0" yWindow="0" windowWidth="28800" windowHeight="12300"/>
  </bookViews>
  <sheets>
    <sheet name="c2b ag" sheetId="1" r:id="rId1"/>
  </sheets>
  <definedNames>
    <definedName name="\P">'c2b ag'!#REF!</definedName>
    <definedName name="H_1">'c2b ag'!$A$3:$O$12</definedName>
    <definedName name="PRINT">'c2b ag'!$A$13:$O$122</definedName>
    <definedName name="_xlnm.Print_Area" localSheetId="0">'c2b ag'!$A$1:$O$124</definedName>
    <definedName name="Print_Area_MI" localSheetId="0">'c2b ag'!$A$13:$O$122</definedName>
    <definedName name="_xlnm.Print_Titles" localSheetId="0">'c2b ag'!$1:$12</definedName>
    <definedName name="Print_Titles_MI" localSheetId="0">'c2b ag'!$3:$12</definedName>
  </definedNames>
  <calcPr calcId="162913"/>
</workbook>
</file>

<file path=xl/calcChain.xml><?xml version="1.0" encoding="utf-8"?>
<calcChain xmlns="http://schemas.openxmlformats.org/spreadsheetml/2006/main">
  <c r="E55" i="1" l="1"/>
  <c r="E57" i="1"/>
  <c r="C16" i="1"/>
  <c r="C77" i="1"/>
  <c r="C81" i="1"/>
  <c r="C80" i="1"/>
  <c r="O106" i="1"/>
  <c r="M106" i="1"/>
  <c r="K106" i="1"/>
  <c r="I106" i="1"/>
  <c r="G106" i="1"/>
  <c r="E106" i="1"/>
  <c r="C106" i="1" s="1"/>
  <c r="C102" i="1"/>
  <c r="C91" i="1"/>
  <c r="C44" i="1"/>
  <c r="C43" i="1"/>
  <c r="C33" i="1"/>
  <c r="C120" i="1"/>
  <c r="C116" i="1"/>
  <c r="C118" i="1"/>
  <c r="C110" i="1"/>
  <c r="C113" i="1" s="1"/>
  <c r="C111" i="1"/>
  <c r="C109" i="1"/>
  <c r="C104" i="1"/>
  <c r="C103" i="1"/>
  <c r="C97" i="1"/>
  <c r="C96" i="1"/>
  <c r="C95" i="1"/>
  <c r="C94" i="1"/>
  <c r="C93" i="1"/>
  <c r="C92" i="1"/>
  <c r="C90" i="1"/>
  <c r="C89" i="1"/>
  <c r="C88" i="1"/>
  <c r="C87" i="1"/>
  <c r="C86" i="1"/>
  <c r="C85" i="1"/>
  <c r="C84" i="1"/>
  <c r="C83" i="1"/>
  <c r="C82" i="1"/>
  <c r="C79" i="1"/>
  <c r="C78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4" i="1"/>
  <c r="C53" i="1"/>
  <c r="C52" i="1"/>
  <c r="C51" i="1"/>
  <c r="C50" i="1"/>
  <c r="C49" i="1"/>
  <c r="C48" i="1"/>
  <c r="C47" i="1"/>
  <c r="C46" i="1"/>
  <c r="C45" i="1"/>
  <c r="C42" i="1"/>
  <c r="C41" i="1"/>
  <c r="C40" i="1"/>
  <c r="C39" i="1"/>
  <c r="C38" i="1"/>
  <c r="C37" i="1"/>
  <c r="C36" i="1"/>
  <c r="C35" i="1"/>
  <c r="C34" i="1"/>
  <c r="C32" i="1"/>
  <c r="C31" i="1"/>
  <c r="C30" i="1"/>
  <c r="C29" i="1"/>
  <c r="C28" i="1"/>
  <c r="C27" i="1"/>
  <c r="C26" i="1"/>
  <c r="C25" i="1"/>
  <c r="C24" i="1"/>
  <c r="C23" i="1"/>
  <c r="C55" i="1" s="1"/>
  <c r="C22" i="1"/>
  <c r="C21" i="1"/>
  <c r="C18" i="1"/>
  <c r="O113" i="1"/>
  <c r="M113" i="1"/>
  <c r="K113" i="1"/>
  <c r="I113" i="1"/>
  <c r="G113" i="1"/>
  <c r="E113" i="1"/>
  <c r="M99" i="1"/>
  <c r="K99" i="1"/>
  <c r="I99" i="1"/>
  <c r="G99" i="1"/>
  <c r="E99" i="1"/>
  <c r="M55" i="1"/>
  <c r="M57" i="1"/>
  <c r="O118" i="1"/>
  <c r="M118" i="1"/>
  <c r="M122" i="1" s="1"/>
  <c r="M124" i="1" s="1"/>
  <c r="M126" i="1" s="1"/>
  <c r="K118" i="1"/>
  <c r="K122" i="1" s="1"/>
  <c r="K124" i="1" s="1"/>
  <c r="K126" i="1" s="1"/>
  <c r="I118" i="1"/>
  <c r="G118" i="1"/>
  <c r="E118" i="1"/>
  <c r="K55" i="1"/>
  <c r="K57" i="1"/>
  <c r="I55" i="1"/>
  <c r="I57" i="1" s="1"/>
  <c r="G55" i="1"/>
  <c r="G57" i="1" s="1"/>
  <c r="C57" i="1" s="1"/>
  <c r="O99" i="1"/>
  <c r="O122" i="1" s="1"/>
  <c r="O124" i="1" s="1"/>
  <c r="O126" i="1" s="1"/>
  <c r="O55" i="1"/>
  <c r="O57" i="1"/>
  <c r="C99" i="1"/>
  <c r="E122" i="1"/>
  <c r="E124" i="1"/>
  <c r="E126" i="1" s="1"/>
  <c r="I122" i="1" l="1"/>
  <c r="I124" i="1" s="1"/>
  <c r="I126" i="1" s="1"/>
  <c r="C122" i="1"/>
  <c r="C124" i="1" s="1"/>
  <c r="C126" i="1" s="1"/>
  <c r="G122" i="1"/>
  <c r="G124" i="1" s="1"/>
  <c r="G126" i="1" s="1"/>
</calcChain>
</file>

<file path=xl/sharedStrings.xml><?xml version="1.0" encoding="utf-8"?>
<sst xmlns="http://schemas.openxmlformats.org/spreadsheetml/2006/main" count="160" uniqueCount="96">
  <si>
    <t>Total</t>
  </si>
  <si>
    <t>Recovered</t>
  </si>
  <si>
    <t xml:space="preserve"> Research--</t>
  </si>
  <si>
    <t/>
  </si>
  <si>
    <t xml:space="preserve"> Scholarships and fellowships</t>
  </si>
  <si>
    <t>Educational and general:</t>
  </si>
  <si>
    <t xml:space="preserve"> Public service--</t>
  </si>
  <si>
    <t xml:space="preserve"> Institutional support--</t>
  </si>
  <si>
    <t xml:space="preserve">      Total agricultural research station</t>
  </si>
  <si>
    <t xml:space="preserve"> Academic support--</t>
  </si>
  <si>
    <t xml:space="preserve">        Total research</t>
  </si>
  <si>
    <t xml:space="preserve">        Total public service </t>
  </si>
  <si>
    <t xml:space="preserve">        Total academic support</t>
  </si>
  <si>
    <t xml:space="preserve">        Total institutional support</t>
  </si>
  <si>
    <t xml:space="preserve">   Agricultural research station-</t>
  </si>
  <si>
    <t xml:space="preserve">    Director</t>
  </si>
  <si>
    <t xml:space="preserve">    Agricultural economics and agribusiness</t>
  </si>
  <si>
    <t xml:space="preserve">    Animal science</t>
  </si>
  <si>
    <t xml:space="preserve">    Aquaculture </t>
  </si>
  <si>
    <t xml:space="preserve">    Burden</t>
  </si>
  <si>
    <t xml:space="preserve">    Central region administration</t>
  </si>
  <si>
    <t xml:space="preserve">    Dean Lee</t>
  </si>
  <si>
    <t xml:space="preserve">    Entomology</t>
  </si>
  <si>
    <t xml:space="preserve">    Experimental statistics</t>
  </si>
  <si>
    <t xml:space="preserve">    Hammond </t>
  </si>
  <si>
    <t xml:space="preserve">    Hill farm</t>
  </si>
  <si>
    <t xml:space="preserve">    Macon Ridge</t>
  </si>
  <si>
    <t xml:space="preserve">    Northeast</t>
  </si>
  <si>
    <t xml:space="preserve">    Pecan</t>
  </si>
  <si>
    <t xml:space="preserve">    Plant pathology </t>
  </si>
  <si>
    <t xml:space="preserve">    Red River</t>
  </si>
  <si>
    <t xml:space="preserve">    Rice</t>
  </si>
  <si>
    <t xml:space="preserve">    Southeast</t>
  </si>
  <si>
    <t xml:space="preserve">    4-H and other youth work</t>
  </si>
  <si>
    <t xml:space="preserve">    Callegari center</t>
  </si>
  <si>
    <t xml:space="preserve">    Central region parish offices</t>
  </si>
  <si>
    <t xml:space="preserve">    Director-cooperative extension service</t>
  </si>
  <si>
    <t xml:space="preserve">    Information technology</t>
  </si>
  <si>
    <t xml:space="preserve">    International programs</t>
  </si>
  <si>
    <t xml:space="preserve">    Livestock shows </t>
  </si>
  <si>
    <t xml:space="preserve">    Southeast region administration</t>
  </si>
  <si>
    <t xml:space="preserve">    Southeast region parish offices</t>
  </si>
  <si>
    <t xml:space="preserve">    Southwest region administration</t>
  </si>
  <si>
    <t xml:space="preserve">    Southwest region parish offices</t>
  </si>
  <si>
    <t xml:space="preserve">    Communications</t>
  </si>
  <si>
    <t xml:space="preserve">    Technology transfer </t>
  </si>
  <si>
    <t xml:space="preserve">    Northeast region</t>
  </si>
  <si>
    <t xml:space="preserve">    Northwest region</t>
  </si>
  <si>
    <t xml:space="preserve">    Audubon Sugar Institute</t>
  </si>
  <si>
    <t xml:space="preserve">    Sweet Potato</t>
  </si>
  <si>
    <t xml:space="preserve">    Executive management-Chancellor</t>
  </si>
  <si>
    <t xml:space="preserve">    Executive management-Chancellor </t>
  </si>
  <si>
    <t xml:space="preserve">    Bob R. Jones Idlewild</t>
  </si>
  <si>
    <t xml:space="preserve">    Plant, environmental, and soil sciences</t>
  </si>
  <si>
    <t xml:space="preserve">          Total educational and general expenditures </t>
  </si>
  <si>
    <t xml:space="preserve">    Hammond</t>
  </si>
  <si>
    <t xml:space="preserve">    Burden center</t>
  </si>
  <si>
    <t>ANALYSIS C-2B</t>
  </si>
  <si>
    <t>Current Restricted Fund Expenditures</t>
  </si>
  <si>
    <t xml:space="preserve">    Agricultural chemistry</t>
  </si>
  <si>
    <t xml:space="preserve">    Vice chancellor for extension services</t>
  </si>
  <si>
    <t xml:space="preserve">    Biological and agricultural engineering</t>
  </si>
  <si>
    <t xml:space="preserve">    Iberia</t>
  </si>
  <si>
    <t xml:space="preserve">    Renewable natural resources</t>
  </si>
  <si>
    <t xml:space="preserve">    Sugar</t>
  </si>
  <si>
    <t xml:space="preserve">    Sponsored programs</t>
  </si>
  <si>
    <t xml:space="preserve">    Biotechnology laboratory</t>
  </si>
  <si>
    <t xml:space="preserve"> Operation and maintenance of plant--</t>
  </si>
  <si>
    <t xml:space="preserve">    General maintenance</t>
  </si>
  <si>
    <t xml:space="preserve">        Total operation and maintenance of plant</t>
  </si>
  <si>
    <t xml:space="preserve">    Central regional administration</t>
  </si>
  <si>
    <t xml:space="preserve">    Northeast regional administration</t>
  </si>
  <si>
    <t xml:space="preserve">    Agricultural leadership</t>
  </si>
  <si>
    <t xml:space="preserve">    Northeast region parish offices</t>
  </si>
  <si>
    <t xml:space="preserve">    Nutrition and food sciences</t>
  </si>
  <si>
    <t xml:space="preserve">    Sweet potato</t>
  </si>
  <si>
    <t xml:space="preserve">    Northwest region parish office</t>
  </si>
  <si>
    <t xml:space="preserve">          Total expenditures and tranfers</t>
  </si>
  <si>
    <t xml:space="preserve">   International programs</t>
  </si>
  <si>
    <t xml:space="preserve">    Red river</t>
  </si>
  <si>
    <t xml:space="preserve">Salaries &amp; </t>
  </si>
  <si>
    <t>Related</t>
  </si>
  <si>
    <t>Supplies &amp;</t>
  </si>
  <si>
    <t>Wages</t>
  </si>
  <si>
    <t>Benefits</t>
  </si>
  <si>
    <t>Travel</t>
  </si>
  <si>
    <t>Expenses</t>
  </si>
  <si>
    <t>Equipment</t>
  </si>
  <si>
    <t>Indirect Cost</t>
  </si>
  <si>
    <t xml:space="preserve">    Nutrition and food science</t>
  </si>
  <si>
    <t xml:space="preserve">    Northwest regional administration</t>
  </si>
  <si>
    <t xml:space="preserve">    Southeast regional administration</t>
  </si>
  <si>
    <t xml:space="preserve">    Central stations</t>
  </si>
  <si>
    <t>For the year ended June 30, 2019</t>
  </si>
  <si>
    <t xml:space="preserve">    Macon ridge</t>
  </si>
  <si>
    <t xml:space="preserve">   Disaster relief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</si>
</sst>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8"/>
      <name val="Courier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9"/>
      <color indexed="20"/>
      <name val="Arial"/>
      <family val="2"/>
    </font>
    <font>
      <sz val="8"/>
      <name val="Courier"/>
      <family val="3"/>
    </font>
    <font>
      <sz val="9"/>
      <name val="Bodoni MT"/>
      <family val="1"/>
    </font>
    <font>
      <sz val="10"/>
      <name val="Goudy Old Style"/>
      <family val="1"/>
    </font>
    <font>
      <b/>
      <sz val="12"/>
      <name val="Goud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theme="1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5" fillId="0" borderId="0"/>
  </cellStyleXfs>
  <cellXfs count="48">
    <xf numFmtId="37" fontId="0" fillId="0" borderId="0" xfId="0"/>
    <xf numFmtId="164" fontId="2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2" fillId="0" borderId="0" xfId="1" applyNumberFormat="1" applyFont="1" applyAlignment="1" applyProtection="1">
      <alignment vertical="center"/>
    </xf>
    <xf numFmtId="164" fontId="3" fillId="2" borderId="0" xfId="1" applyNumberFormat="1" applyFont="1" applyFill="1" applyAlignment="1">
      <alignment vertical="center"/>
    </xf>
    <xf numFmtId="164" fontId="2" fillId="0" borderId="0" xfId="1" applyNumberFormat="1" applyFont="1" applyFill="1" applyAlignment="1" applyProtection="1">
      <alignment vertical="center"/>
    </xf>
    <xf numFmtId="164" fontId="2" fillId="0" borderId="0" xfId="1" applyNumberFormat="1" applyFont="1" applyFill="1" applyAlignment="1">
      <alignment vertical="center"/>
    </xf>
    <xf numFmtId="37" fontId="5" fillId="0" borderId="0" xfId="3"/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3" applyFont="1" applyFill="1" applyBorder="1" applyAlignment="1">
      <alignment vertical="center"/>
    </xf>
    <xf numFmtId="164" fontId="4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Alignment="1" applyProtection="1">
      <alignment vertical="center"/>
    </xf>
    <xf numFmtId="164" fontId="7" fillId="0" borderId="0" xfId="1" applyNumberFormat="1" applyFont="1" applyFill="1" applyAlignment="1" applyProtection="1">
      <alignment vertical="center"/>
    </xf>
    <xf numFmtId="164" fontId="7" fillId="0" borderId="0" xfId="1" quotePrefix="1" applyNumberFormat="1" applyFont="1" applyFill="1" applyAlignment="1" applyProtection="1">
      <alignment vertical="center"/>
    </xf>
    <xf numFmtId="164" fontId="7" fillId="0" borderId="1" xfId="1" applyNumberFormat="1" applyFont="1" applyFill="1" applyBorder="1" applyAlignment="1" applyProtection="1">
      <alignment vertical="center"/>
    </xf>
    <xf numFmtId="164" fontId="7" fillId="0" borderId="2" xfId="1" applyNumberFormat="1" applyFont="1" applyFill="1" applyBorder="1" applyAlignment="1" applyProtection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164" fontId="7" fillId="0" borderId="3" xfId="1" applyNumberFormat="1" applyFont="1" applyFill="1" applyBorder="1" applyAlignment="1" applyProtection="1">
      <alignment vertical="center"/>
    </xf>
    <xf numFmtId="164" fontId="7" fillId="0" borderId="0" xfId="1" applyNumberFormat="1" applyFont="1" applyAlignment="1" applyProtection="1">
      <alignment vertical="center"/>
    </xf>
    <xf numFmtId="164" fontId="7" fillId="0" borderId="1" xfId="1" applyNumberFormat="1" applyFont="1" applyBorder="1" applyAlignment="1" applyProtection="1">
      <alignment horizontal="center" vertical="center"/>
    </xf>
    <xf numFmtId="164" fontId="7" fillId="0" borderId="0" xfId="1" applyNumberFormat="1" applyFont="1" applyAlignment="1" applyProtection="1">
      <alignment horizontal="center" vertical="center"/>
    </xf>
    <xf numFmtId="164" fontId="7" fillId="0" borderId="0" xfId="1" applyNumberFormat="1" applyFont="1" applyBorder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vertical="center"/>
    </xf>
    <xf numFmtId="44" fontId="7" fillId="0" borderId="0" xfId="1" applyNumberFormat="1" applyFont="1" applyFill="1" applyAlignment="1" applyProtection="1">
      <alignment vertical="center"/>
    </xf>
    <xf numFmtId="164" fontId="7" fillId="0" borderId="0" xfId="2" applyNumberFormat="1" applyFont="1" applyFill="1" applyAlignment="1" applyProtection="1">
      <alignment vertical="center"/>
    </xf>
    <xf numFmtId="164" fontId="7" fillId="0" borderId="6" xfId="1" applyNumberFormat="1" applyFont="1" applyFill="1" applyBorder="1" applyAlignment="1" applyProtection="1">
      <alignment vertical="center"/>
    </xf>
    <xf numFmtId="164" fontId="7" fillId="0" borderId="1" xfId="2" applyNumberFormat="1" applyFont="1" applyFill="1" applyBorder="1" applyAlignment="1" applyProtection="1">
      <alignment vertical="center"/>
    </xf>
    <xf numFmtId="165" fontId="7" fillId="0" borderId="5" xfId="1" applyNumberFormat="1" applyFont="1" applyFill="1" applyBorder="1" applyAlignment="1" applyProtection="1">
      <alignment vertical="center"/>
    </xf>
    <xf numFmtId="165" fontId="7" fillId="0" borderId="0" xfId="2" applyNumberFormat="1" applyFont="1" applyFill="1" applyAlignment="1" applyProtection="1">
      <alignment vertical="center"/>
    </xf>
    <xf numFmtId="165" fontId="7" fillId="0" borderId="0" xfId="1" applyNumberFormat="1" applyFont="1" applyFill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vertical="center"/>
    </xf>
    <xf numFmtId="37" fontId="7" fillId="0" borderId="0" xfId="0" applyFont="1" applyAlignment="1" applyProtection="1">
      <alignment horizontal="center" vertical="center"/>
    </xf>
    <xf numFmtId="37" fontId="7" fillId="0" borderId="0" xfId="0" applyFont="1" applyAlignment="1" applyProtection="1">
      <alignment vertical="center"/>
    </xf>
    <xf numFmtId="37" fontId="7" fillId="0" borderId="1" xfId="0" applyFont="1" applyBorder="1" applyAlignment="1" applyProtection="1">
      <alignment horizontal="center" vertical="center"/>
    </xf>
    <xf numFmtId="37" fontId="7" fillId="0" borderId="0" xfId="0" applyFont="1" applyBorder="1" applyAlignment="1" applyProtection="1">
      <alignment vertical="center"/>
    </xf>
    <xf numFmtId="43" fontId="2" fillId="0" borderId="0" xfId="1" applyFont="1" applyAlignment="1" applyProtection="1">
      <alignment vertical="center"/>
    </xf>
    <xf numFmtId="42" fontId="7" fillId="0" borderId="6" xfId="2" applyNumberFormat="1" applyFont="1" applyFill="1" applyBorder="1" applyAlignment="1" applyProtection="1">
      <alignment vertical="center"/>
    </xf>
    <xf numFmtId="42" fontId="7" fillId="0" borderId="0" xfId="1" applyNumberFormat="1" applyFont="1" applyFill="1" applyAlignment="1" applyProtection="1">
      <alignment vertical="center"/>
    </xf>
    <xf numFmtId="41" fontId="7" fillId="0" borderId="6" xfId="2" applyNumberFormat="1" applyFont="1" applyFill="1" applyBorder="1" applyAlignment="1" applyProtection="1">
      <alignment vertical="center"/>
    </xf>
    <xf numFmtId="41" fontId="7" fillId="0" borderId="0" xfId="1" applyNumberFormat="1" applyFont="1" applyFill="1" applyAlignment="1" applyProtection="1">
      <alignment vertical="center"/>
    </xf>
    <xf numFmtId="37" fontId="8" fillId="0" borderId="0" xfId="3" applyFont="1" applyFill="1" applyBorder="1" applyAlignment="1">
      <alignment horizontal="center" vertical="center"/>
    </xf>
    <xf numFmtId="37" fontId="8" fillId="0" borderId="0" xfId="3" applyFont="1" applyFill="1" applyBorder="1" applyAlignment="1">
      <alignment vertical="center"/>
    </xf>
    <xf numFmtId="164" fontId="3" fillId="3" borderId="0" xfId="1" applyNumberFormat="1" applyFont="1" applyFill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Normal 3" xfId="3"/>
  </cellStyles>
  <dxfs count="2">
    <dxf>
      <fill>
        <patternFill>
          <bgColor theme="7" tint="0.79998168889431442"/>
        </patternFill>
      </fill>
    </dxf>
    <dxf>
      <fill>
        <patternFill patternType="solid">
          <bgColor rgb="FFF5F3E7"/>
        </patternFill>
      </fill>
    </dxf>
  </dxfs>
  <tableStyles count="1" defaultTableStyle="TableStyleMedium9" defaultPivotStyle="PivotStyleLight16">
    <tableStyle name="FINSTMTS" pivot="0" count="1">
      <tableStyleElement type="wholeTabl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2628900</xdr:colOff>
      <xdr:row>8</xdr:row>
      <xdr:rowOff>0</xdr:rowOff>
    </xdr:to>
    <xdr:pic>
      <xdr:nvPicPr>
        <xdr:cNvPr id="1250" name="Picture 1" descr="ag center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IS178"/>
  <sheetViews>
    <sheetView showGridLines="0" tabSelected="1" defaultGridColor="0" colorId="22" zoomScale="90" zoomScaleNormal="90" zoomScaleSheetLayoutView="75" workbookViewId="0">
      <pane ySplit="12" topLeftCell="A124" activePane="bottomLeft" state="frozen"/>
      <selection pane="bottomLeft" activeCell="M139" sqref="M139"/>
    </sheetView>
  </sheetViews>
  <sheetFormatPr defaultRowHeight="12" x14ac:dyDescent="0.15"/>
  <cols>
    <col min="1" max="1" width="41.75" style="3" bestFit="1" customWidth="1"/>
    <col min="2" max="2" width="1" style="3" customWidth="1"/>
    <col min="3" max="3" width="18" style="3" customWidth="1"/>
    <col min="4" max="4" width="1.25" style="3" customWidth="1"/>
    <col min="5" max="5" width="17.75" style="3" customWidth="1"/>
    <col min="6" max="6" width="1.25" style="3" customWidth="1"/>
    <col min="7" max="7" width="14.875" style="3" customWidth="1"/>
    <col min="8" max="8" width="1.25" style="3" customWidth="1"/>
    <col min="9" max="9" width="13.625" style="3" customWidth="1"/>
    <col min="10" max="10" width="1.25" style="3" customWidth="1"/>
    <col min="11" max="11" width="15.125" style="3" customWidth="1"/>
    <col min="12" max="12" width="1.25" style="3" customWidth="1"/>
    <col min="13" max="13" width="13.625" style="3" customWidth="1"/>
    <col min="14" max="14" width="1.25" style="3" customWidth="1"/>
    <col min="15" max="15" width="13.625" style="3" customWidth="1"/>
    <col min="16" max="21" width="7.625" style="3" customWidth="1"/>
    <col min="22" max="16384" width="9" style="1"/>
  </cols>
  <sheetData>
    <row r="1" spans="1:253" x14ac:dyDescent="0.1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</row>
    <row r="2" spans="1:253" s="4" customFormat="1" ht="10.5" customHeight="1" x14ac:dyDescent="0.1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</row>
    <row r="3" spans="1:253" s="4" customFormat="1" ht="16.5" x14ac:dyDescent="0.15">
      <c r="A3" s="1"/>
      <c r="B3" s="9"/>
      <c r="C3" s="47"/>
      <c r="D3" s="46"/>
      <c r="E3" s="46"/>
      <c r="F3" s="46"/>
      <c r="G3" s="46"/>
      <c r="H3" s="45" t="s">
        <v>57</v>
      </c>
      <c r="I3" s="46"/>
      <c r="J3" s="46"/>
      <c r="K3" s="46"/>
      <c r="L3" s="46"/>
      <c r="M3" s="46"/>
      <c r="N3" s="46"/>
      <c r="O3" s="46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</row>
    <row r="4" spans="1:253" s="4" customFormat="1" ht="8.25" customHeight="1" x14ac:dyDescent="0.15">
      <c r="A4" s="1"/>
      <c r="B4" s="9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</row>
    <row r="5" spans="1:253" s="4" customFormat="1" ht="16.5" x14ac:dyDescent="0.15">
      <c r="A5" s="1"/>
      <c r="B5" s="10"/>
      <c r="C5" s="47"/>
      <c r="D5" s="46"/>
      <c r="E5" s="46"/>
      <c r="F5" s="46"/>
      <c r="G5" s="46"/>
      <c r="H5" s="45" t="s">
        <v>58</v>
      </c>
      <c r="I5" s="46"/>
      <c r="J5" s="46"/>
      <c r="K5" s="46"/>
      <c r="L5" s="46"/>
      <c r="M5" s="46"/>
      <c r="N5" s="46"/>
      <c r="O5" s="4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</row>
    <row r="6" spans="1:253" s="4" customFormat="1" ht="16.5" x14ac:dyDescent="0.15">
      <c r="A6" s="1"/>
      <c r="B6" s="9"/>
      <c r="C6" s="47"/>
      <c r="D6" s="46"/>
      <c r="E6" s="46"/>
      <c r="F6" s="46"/>
      <c r="G6" s="46"/>
      <c r="H6" s="45" t="s">
        <v>93</v>
      </c>
      <c r="I6" s="46"/>
      <c r="J6" s="46"/>
      <c r="K6" s="46"/>
      <c r="L6" s="46"/>
      <c r="M6" s="46"/>
      <c r="N6" s="46"/>
      <c r="O6" s="46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</row>
    <row r="7" spans="1:253" s="2" customFormat="1" ht="10.5" customHeight="1" x14ac:dyDescent="0.15">
      <c r="A7" s="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</row>
    <row r="8" spans="1:253" x14ac:dyDescent="0.15">
      <c r="A8" s="1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spans="1:253" ht="12.75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pans="1:253" ht="13.5" x14ac:dyDescent="0.15">
      <c r="A10" s="23"/>
      <c r="B10" s="23"/>
      <c r="C10" s="23"/>
      <c r="D10" s="23"/>
      <c r="E10" s="36" t="s">
        <v>80</v>
      </c>
      <c r="F10" s="37"/>
      <c r="G10" s="36" t="s">
        <v>81</v>
      </c>
      <c r="H10" s="37"/>
      <c r="I10" s="37"/>
      <c r="J10" s="37"/>
      <c r="K10" s="36" t="s">
        <v>82</v>
      </c>
      <c r="L10" s="37"/>
      <c r="M10" s="37"/>
      <c r="N10" s="23"/>
      <c r="O10" s="25" t="s">
        <v>88</v>
      </c>
    </row>
    <row r="11" spans="1:253" ht="13.5" x14ac:dyDescent="0.15">
      <c r="A11" s="23"/>
      <c r="B11" s="23"/>
      <c r="C11" s="24" t="s">
        <v>0</v>
      </c>
      <c r="D11" s="26"/>
      <c r="E11" s="38" t="s">
        <v>83</v>
      </c>
      <c r="F11" s="39"/>
      <c r="G11" s="38" t="s">
        <v>84</v>
      </c>
      <c r="H11" s="39"/>
      <c r="I11" s="38" t="s">
        <v>85</v>
      </c>
      <c r="J11" s="39"/>
      <c r="K11" s="38" t="s">
        <v>86</v>
      </c>
      <c r="L11" s="39"/>
      <c r="M11" s="38" t="s">
        <v>87</v>
      </c>
      <c r="N11" s="26"/>
      <c r="O11" s="24" t="s">
        <v>1</v>
      </c>
    </row>
    <row r="12" spans="1:253" ht="13.5" customHeight="1" x14ac:dyDescent="0.1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253" s="6" customFormat="1" ht="13.5" customHeight="1" x14ac:dyDescent="0.15">
      <c r="A13" s="16" t="s">
        <v>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5"/>
      <c r="Q13" s="5"/>
      <c r="R13" s="5"/>
      <c r="S13" s="5"/>
      <c r="T13" s="5"/>
      <c r="U13" s="5"/>
    </row>
    <row r="14" spans="1:253" s="6" customFormat="1" ht="13.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5"/>
      <c r="Q14" s="5"/>
      <c r="R14" s="5"/>
      <c r="S14" s="5"/>
      <c r="T14" s="5"/>
      <c r="U14" s="5"/>
    </row>
    <row r="15" spans="1:253" s="6" customFormat="1" ht="13.5" customHeight="1" x14ac:dyDescent="0.15">
      <c r="A15" s="16" t="s">
        <v>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5"/>
      <c r="Q15" s="5"/>
      <c r="R15" s="5"/>
      <c r="S15" s="5"/>
      <c r="T15" s="5"/>
      <c r="U15" s="5"/>
    </row>
    <row r="16" spans="1:253" s="6" customFormat="1" ht="13.5" customHeight="1" x14ac:dyDescent="0.15">
      <c r="A16" s="16" t="s">
        <v>95</v>
      </c>
      <c r="B16" s="16"/>
      <c r="C16" s="41">
        <f>SUM(E16:O16)</f>
        <v>-36482</v>
      </c>
      <c r="D16" s="42"/>
      <c r="E16" s="41">
        <v>0</v>
      </c>
      <c r="F16" s="42"/>
      <c r="G16" s="41">
        <v>0</v>
      </c>
      <c r="H16" s="42"/>
      <c r="I16" s="41">
        <v>0</v>
      </c>
      <c r="J16" s="42"/>
      <c r="K16" s="41">
        <v>-36482</v>
      </c>
      <c r="L16" s="42"/>
      <c r="M16" s="41">
        <v>0</v>
      </c>
      <c r="N16" s="42"/>
      <c r="O16" s="41">
        <v>0</v>
      </c>
      <c r="P16" s="5"/>
      <c r="Q16" s="5"/>
      <c r="R16" s="5"/>
      <c r="S16" s="5"/>
      <c r="T16" s="5"/>
      <c r="U16" s="5"/>
    </row>
    <row r="17" spans="1:21" s="6" customFormat="1" ht="13.5" customHeight="1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5"/>
      <c r="Q17" s="5"/>
      <c r="R17" s="5"/>
      <c r="S17" s="5"/>
      <c r="T17" s="5"/>
      <c r="U17" s="5"/>
    </row>
    <row r="18" spans="1:21" s="6" customFormat="1" ht="13.5" customHeight="1" x14ac:dyDescent="0.15">
      <c r="A18" s="16" t="s">
        <v>78</v>
      </c>
      <c r="B18" s="16"/>
      <c r="C18" s="43">
        <f>SUM(E18:O18)</f>
        <v>12485</v>
      </c>
      <c r="D18" s="44"/>
      <c r="E18" s="43">
        <v>-1482</v>
      </c>
      <c r="F18" s="44"/>
      <c r="G18" s="43">
        <v>-593</v>
      </c>
      <c r="H18" s="44"/>
      <c r="I18" s="43">
        <v>0</v>
      </c>
      <c r="J18" s="44"/>
      <c r="K18" s="43">
        <v>-452</v>
      </c>
      <c r="L18" s="44"/>
      <c r="M18" s="43">
        <v>0</v>
      </c>
      <c r="N18" s="44"/>
      <c r="O18" s="43">
        <v>15012</v>
      </c>
      <c r="P18" s="5"/>
      <c r="Q18" s="5"/>
      <c r="R18" s="5"/>
      <c r="S18" s="5"/>
      <c r="T18" s="5"/>
      <c r="U18" s="5"/>
    </row>
    <row r="19" spans="1:21" s="6" customFormat="1" ht="13.5" customHeight="1" x14ac:dyDescent="0.15">
      <c r="A19" s="16"/>
      <c r="B19" s="16"/>
      <c r="C19" s="33"/>
      <c r="D19" s="34"/>
      <c r="E19" s="33"/>
      <c r="F19" s="34"/>
      <c r="G19" s="33"/>
      <c r="H19" s="34"/>
      <c r="I19" s="33"/>
      <c r="J19" s="34"/>
      <c r="K19" s="33"/>
      <c r="L19" s="34"/>
      <c r="M19" s="33"/>
      <c r="N19" s="34"/>
      <c r="O19" s="33"/>
      <c r="P19" s="5"/>
      <c r="Q19" s="5"/>
      <c r="R19" s="5"/>
      <c r="S19" s="5"/>
      <c r="T19" s="5"/>
      <c r="U19" s="5"/>
    </row>
    <row r="20" spans="1:21" s="6" customFormat="1" ht="13.5" customHeight="1" x14ac:dyDescent="0.15">
      <c r="A20" s="16" t="s">
        <v>14</v>
      </c>
      <c r="B20" s="16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5"/>
      <c r="Q20" s="5"/>
      <c r="R20" s="5"/>
      <c r="S20" s="5"/>
      <c r="T20" s="5"/>
      <c r="U20" s="5"/>
    </row>
    <row r="21" spans="1:21" s="6" customFormat="1" ht="13.5" customHeight="1" x14ac:dyDescent="0.15">
      <c r="A21" s="16" t="s">
        <v>15</v>
      </c>
      <c r="B21" s="17" t="s">
        <v>3</v>
      </c>
      <c r="C21" s="29">
        <f t="shared" ref="C21:C54" si="0">SUM(E21:O21)</f>
        <v>2082005</v>
      </c>
      <c r="D21" s="16"/>
      <c r="E21" s="29">
        <v>304375</v>
      </c>
      <c r="F21" s="16"/>
      <c r="G21" s="29">
        <v>125944</v>
      </c>
      <c r="H21" s="16"/>
      <c r="I21" s="29">
        <v>47219</v>
      </c>
      <c r="J21" s="16"/>
      <c r="K21" s="29">
        <v>777477</v>
      </c>
      <c r="L21" s="16"/>
      <c r="M21" s="29">
        <v>826990</v>
      </c>
      <c r="N21" s="16"/>
      <c r="O21" s="29">
        <v>0</v>
      </c>
      <c r="P21" s="5"/>
      <c r="Q21" s="5"/>
      <c r="R21" s="5"/>
      <c r="S21" s="5"/>
      <c r="T21" s="5"/>
      <c r="U21" s="5"/>
    </row>
    <row r="22" spans="1:21" s="6" customFormat="1" ht="13.5" customHeight="1" x14ac:dyDescent="0.15">
      <c r="A22" s="16" t="s">
        <v>59</v>
      </c>
      <c r="B22" s="17"/>
      <c r="C22" s="29">
        <f t="shared" si="0"/>
        <v>162162</v>
      </c>
      <c r="D22" s="16"/>
      <c r="E22" s="29">
        <v>62042</v>
      </c>
      <c r="F22" s="16"/>
      <c r="G22" s="29">
        <v>32555</v>
      </c>
      <c r="H22" s="16"/>
      <c r="I22" s="29">
        <v>2733</v>
      </c>
      <c r="J22" s="16"/>
      <c r="K22" s="29">
        <v>58822</v>
      </c>
      <c r="L22" s="16"/>
      <c r="M22" s="29">
        <v>0</v>
      </c>
      <c r="N22" s="16"/>
      <c r="O22" s="29">
        <v>6010</v>
      </c>
      <c r="P22" s="5"/>
      <c r="Q22" s="5"/>
      <c r="R22" s="5"/>
      <c r="S22" s="5"/>
      <c r="T22" s="5"/>
      <c r="U22" s="5"/>
    </row>
    <row r="23" spans="1:21" s="6" customFormat="1" ht="13.5" customHeight="1" x14ac:dyDescent="0.15">
      <c r="A23" s="16" t="s">
        <v>16</v>
      </c>
      <c r="B23" s="17" t="s">
        <v>3</v>
      </c>
      <c r="C23" s="16">
        <f t="shared" si="0"/>
        <v>867590</v>
      </c>
      <c r="D23" s="16"/>
      <c r="E23" s="29">
        <v>222986</v>
      </c>
      <c r="F23" s="16"/>
      <c r="G23" s="29">
        <v>52565</v>
      </c>
      <c r="H23" s="16"/>
      <c r="I23" s="29">
        <v>30540</v>
      </c>
      <c r="J23" s="16"/>
      <c r="K23" s="29">
        <v>489230</v>
      </c>
      <c r="L23" s="16"/>
      <c r="M23" s="29">
        <v>4484</v>
      </c>
      <c r="N23" s="16"/>
      <c r="O23" s="29">
        <v>67785</v>
      </c>
      <c r="P23" s="5"/>
      <c r="Q23" s="5"/>
      <c r="R23" s="5"/>
      <c r="S23" s="5"/>
      <c r="T23" s="5"/>
      <c r="U23" s="5"/>
    </row>
    <row r="24" spans="1:21" s="6" customFormat="1" ht="13.5" customHeight="1" x14ac:dyDescent="0.15">
      <c r="A24" s="16" t="s">
        <v>17</v>
      </c>
      <c r="B24" s="17" t="s">
        <v>3</v>
      </c>
      <c r="C24" s="16">
        <f t="shared" si="0"/>
        <v>389433</v>
      </c>
      <c r="D24" s="16"/>
      <c r="E24" s="29">
        <v>104406</v>
      </c>
      <c r="F24" s="16"/>
      <c r="G24" s="29">
        <v>42028</v>
      </c>
      <c r="H24" s="16"/>
      <c r="I24" s="29">
        <v>20817</v>
      </c>
      <c r="J24" s="16"/>
      <c r="K24" s="29">
        <v>156414</v>
      </c>
      <c r="L24" s="16"/>
      <c r="M24" s="29">
        <v>29250</v>
      </c>
      <c r="N24" s="16"/>
      <c r="O24" s="29">
        <v>36518</v>
      </c>
      <c r="P24" s="5"/>
      <c r="Q24" s="5"/>
      <c r="R24" s="5"/>
      <c r="S24" s="5"/>
      <c r="T24" s="5"/>
      <c r="U24" s="5"/>
    </row>
    <row r="25" spans="1:21" s="6" customFormat="1" ht="13.5" customHeight="1" x14ac:dyDescent="0.15">
      <c r="A25" s="16" t="s">
        <v>18</v>
      </c>
      <c r="B25" s="17"/>
      <c r="C25" s="16">
        <f t="shared" si="0"/>
        <v>161000</v>
      </c>
      <c r="D25" s="16"/>
      <c r="E25" s="29">
        <v>84475</v>
      </c>
      <c r="F25" s="16"/>
      <c r="G25" s="29">
        <v>19012</v>
      </c>
      <c r="H25" s="16"/>
      <c r="I25" s="29">
        <v>4464</v>
      </c>
      <c r="J25" s="16"/>
      <c r="K25" s="29">
        <v>32507</v>
      </c>
      <c r="L25" s="16"/>
      <c r="M25" s="29">
        <v>20542</v>
      </c>
      <c r="N25" s="16"/>
      <c r="O25" s="29">
        <v>0</v>
      </c>
      <c r="P25" s="5"/>
      <c r="Q25" s="5"/>
      <c r="R25" s="5"/>
      <c r="S25" s="5"/>
      <c r="T25" s="5"/>
      <c r="U25" s="5"/>
    </row>
    <row r="26" spans="1:21" s="6" customFormat="1" ht="13.5" customHeight="1" x14ac:dyDescent="0.15">
      <c r="A26" s="16" t="s">
        <v>48</v>
      </c>
      <c r="B26" s="17" t="s">
        <v>3</v>
      </c>
      <c r="C26" s="16">
        <f t="shared" si="0"/>
        <v>691863</v>
      </c>
      <c r="D26" s="16"/>
      <c r="E26" s="29">
        <v>307201</v>
      </c>
      <c r="F26" s="16"/>
      <c r="G26" s="29">
        <v>44095</v>
      </c>
      <c r="H26" s="16"/>
      <c r="I26" s="29">
        <v>13464</v>
      </c>
      <c r="J26" s="16"/>
      <c r="K26" s="29">
        <v>121831</v>
      </c>
      <c r="L26" s="16"/>
      <c r="M26" s="29">
        <v>205272</v>
      </c>
      <c r="N26" s="16"/>
      <c r="O26" s="29">
        <v>0</v>
      </c>
      <c r="P26" s="5"/>
      <c r="Q26" s="5"/>
      <c r="R26" s="5"/>
      <c r="S26" s="5"/>
      <c r="T26" s="5"/>
      <c r="U26" s="5"/>
    </row>
    <row r="27" spans="1:21" s="6" customFormat="1" ht="13.5" customHeight="1" x14ac:dyDescent="0.15">
      <c r="A27" s="16" t="s">
        <v>61</v>
      </c>
      <c r="B27" s="17"/>
      <c r="C27" s="16">
        <f t="shared" si="0"/>
        <v>1328305</v>
      </c>
      <c r="D27" s="16"/>
      <c r="E27" s="29">
        <v>364179</v>
      </c>
      <c r="F27" s="16"/>
      <c r="G27" s="29">
        <v>140816</v>
      </c>
      <c r="H27" s="16"/>
      <c r="I27" s="29">
        <v>16581</v>
      </c>
      <c r="J27" s="16"/>
      <c r="K27" s="29">
        <v>616759</v>
      </c>
      <c r="L27" s="16"/>
      <c r="M27" s="29">
        <v>14744</v>
      </c>
      <c r="N27" s="16"/>
      <c r="O27" s="29">
        <v>175226</v>
      </c>
      <c r="P27" s="5"/>
      <c r="Q27" s="5"/>
      <c r="R27" s="5"/>
      <c r="S27" s="5"/>
      <c r="T27" s="5"/>
      <c r="U27" s="5"/>
    </row>
    <row r="28" spans="1:21" s="6" customFormat="1" ht="13.5" customHeight="1" x14ac:dyDescent="0.15">
      <c r="A28" s="16" t="s">
        <v>66</v>
      </c>
      <c r="B28" s="17"/>
      <c r="C28" s="16">
        <f t="shared" si="0"/>
        <v>476050</v>
      </c>
      <c r="D28" s="16"/>
      <c r="E28" s="29">
        <v>302259</v>
      </c>
      <c r="F28" s="16"/>
      <c r="G28" s="29">
        <v>146863</v>
      </c>
      <c r="H28" s="16"/>
      <c r="I28" s="29">
        <v>31</v>
      </c>
      <c r="J28" s="16"/>
      <c r="K28" s="29">
        <v>19584</v>
      </c>
      <c r="L28" s="16"/>
      <c r="M28" s="29">
        <v>0</v>
      </c>
      <c r="N28" s="16"/>
      <c r="O28" s="29">
        <v>7313</v>
      </c>
      <c r="P28" s="5"/>
      <c r="Q28" s="5"/>
      <c r="R28" s="5"/>
      <c r="S28" s="5"/>
      <c r="T28" s="5"/>
      <c r="U28" s="5"/>
    </row>
    <row r="29" spans="1:21" s="6" customFormat="1" ht="13.5" customHeight="1" x14ac:dyDescent="0.15">
      <c r="A29" s="16" t="s">
        <v>52</v>
      </c>
      <c r="B29" s="17"/>
      <c r="C29" s="16">
        <f t="shared" si="0"/>
        <v>240527</v>
      </c>
      <c r="D29" s="16"/>
      <c r="E29" s="29">
        <v>141551</v>
      </c>
      <c r="F29" s="16"/>
      <c r="G29" s="29">
        <v>23903</v>
      </c>
      <c r="H29" s="16"/>
      <c r="I29" s="29">
        <v>2244</v>
      </c>
      <c r="J29" s="16"/>
      <c r="K29" s="29">
        <v>46160</v>
      </c>
      <c r="L29" s="16"/>
      <c r="M29" s="29">
        <v>0</v>
      </c>
      <c r="N29" s="16"/>
      <c r="O29" s="29">
        <v>26669</v>
      </c>
      <c r="P29" s="5"/>
      <c r="Q29" s="5"/>
      <c r="R29" s="5"/>
      <c r="S29" s="5"/>
      <c r="T29" s="5"/>
      <c r="U29" s="5"/>
    </row>
    <row r="30" spans="1:21" s="6" customFormat="1" ht="13.5" customHeight="1" x14ac:dyDescent="0.15">
      <c r="A30" s="16" t="s">
        <v>19</v>
      </c>
      <c r="B30" s="17"/>
      <c r="C30" s="16">
        <f t="shared" si="0"/>
        <v>227929</v>
      </c>
      <c r="D30" s="16"/>
      <c r="E30" s="29">
        <v>60003</v>
      </c>
      <c r="F30" s="16"/>
      <c r="G30" s="29">
        <v>4638</v>
      </c>
      <c r="H30" s="16"/>
      <c r="I30" s="29">
        <v>19504</v>
      </c>
      <c r="J30" s="16"/>
      <c r="K30" s="29">
        <v>125071</v>
      </c>
      <c r="L30" s="16"/>
      <c r="M30" s="29">
        <v>1820</v>
      </c>
      <c r="N30" s="16"/>
      <c r="O30" s="29">
        <v>16893</v>
      </c>
      <c r="P30" s="5"/>
      <c r="Q30" s="5"/>
      <c r="R30" s="5"/>
      <c r="S30" s="5"/>
      <c r="T30" s="5"/>
      <c r="U30" s="5"/>
    </row>
    <row r="31" spans="1:21" s="6" customFormat="1" ht="13.5" customHeight="1" x14ac:dyDescent="0.15">
      <c r="A31" s="16" t="s">
        <v>70</v>
      </c>
      <c r="B31" s="17"/>
      <c r="C31" s="16">
        <f t="shared" si="0"/>
        <v>122240</v>
      </c>
      <c r="D31" s="16"/>
      <c r="E31" s="29">
        <v>73588</v>
      </c>
      <c r="F31" s="16"/>
      <c r="G31" s="29">
        <v>9985</v>
      </c>
      <c r="H31" s="16"/>
      <c r="I31" s="29">
        <v>16592</v>
      </c>
      <c r="J31" s="16"/>
      <c r="K31" s="29">
        <v>21589</v>
      </c>
      <c r="L31" s="16"/>
      <c r="M31" s="29">
        <v>-681</v>
      </c>
      <c r="N31" s="16"/>
      <c r="O31" s="29">
        <v>1167</v>
      </c>
      <c r="P31" s="5"/>
      <c r="Q31" s="5"/>
      <c r="R31" s="5"/>
      <c r="S31" s="5"/>
      <c r="T31" s="5"/>
      <c r="U31" s="5"/>
    </row>
    <row r="32" spans="1:21" s="6" customFormat="1" ht="13.5" customHeight="1" x14ac:dyDescent="0.15">
      <c r="A32" s="16" t="s">
        <v>92</v>
      </c>
      <c r="B32" s="17" t="s">
        <v>3</v>
      </c>
      <c r="C32" s="16">
        <f t="shared" si="0"/>
        <v>25879</v>
      </c>
      <c r="D32" s="16"/>
      <c r="E32" s="29">
        <v>4723</v>
      </c>
      <c r="F32" s="16"/>
      <c r="G32" s="29">
        <v>2078</v>
      </c>
      <c r="H32" s="16"/>
      <c r="I32" s="29">
        <v>0</v>
      </c>
      <c r="J32" s="16"/>
      <c r="K32" s="29">
        <v>15329</v>
      </c>
      <c r="L32" s="16"/>
      <c r="M32" s="29">
        <v>0</v>
      </c>
      <c r="N32" s="16"/>
      <c r="O32" s="29">
        <v>3749</v>
      </c>
      <c r="P32" s="5"/>
      <c r="Q32" s="5"/>
      <c r="R32" s="5"/>
      <c r="S32" s="5"/>
      <c r="T32" s="5"/>
      <c r="U32" s="5"/>
    </row>
    <row r="33" spans="1:21" s="6" customFormat="1" ht="13.5" customHeight="1" x14ac:dyDescent="0.15">
      <c r="A33" s="16" t="s">
        <v>44</v>
      </c>
      <c r="B33" s="17" t="s">
        <v>3</v>
      </c>
      <c r="C33" s="16">
        <f>SUM(E33:O33)</f>
        <v>41048</v>
      </c>
      <c r="D33" s="16"/>
      <c r="E33" s="29">
        <v>34843</v>
      </c>
      <c r="F33" s="16"/>
      <c r="G33" s="29">
        <v>5226</v>
      </c>
      <c r="H33" s="16"/>
      <c r="I33" s="29">
        <v>781</v>
      </c>
      <c r="J33" s="16"/>
      <c r="K33" s="29">
        <v>198</v>
      </c>
      <c r="L33" s="16"/>
      <c r="M33" s="29">
        <v>0</v>
      </c>
      <c r="N33" s="16"/>
      <c r="O33" s="29">
        <v>0</v>
      </c>
      <c r="P33" s="5"/>
      <c r="Q33" s="5"/>
      <c r="R33" s="5"/>
      <c r="S33" s="5"/>
      <c r="T33" s="5"/>
      <c r="U33" s="5"/>
    </row>
    <row r="34" spans="1:21" s="6" customFormat="1" ht="13.5" customHeight="1" x14ac:dyDescent="0.15">
      <c r="A34" s="20" t="s">
        <v>21</v>
      </c>
      <c r="B34" s="17" t="s">
        <v>3</v>
      </c>
      <c r="C34" s="16">
        <f t="shared" si="0"/>
        <v>890826</v>
      </c>
      <c r="D34" s="16"/>
      <c r="E34" s="29">
        <v>190020</v>
      </c>
      <c r="F34" s="16"/>
      <c r="G34" s="29">
        <v>27350</v>
      </c>
      <c r="H34" s="16"/>
      <c r="I34" s="29">
        <v>22411</v>
      </c>
      <c r="J34" s="16"/>
      <c r="K34" s="29">
        <v>329989</v>
      </c>
      <c r="L34" s="16"/>
      <c r="M34" s="29">
        <v>310205</v>
      </c>
      <c r="N34" s="16"/>
      <c r="O34" s="29">
        <v>10851</v>
      </c>
      <c r="P34" s="5"/>
      <c r="Q34" s="5"/>
      <c r="R34" s="5"/>
      <c r="S34" s="5"/>
      <c r="T34" s="5"/>
      <c r="U34" s="5"/>
    </row>
    <row r="35" spans="1:21" s="6" customFormat="1" ht="13.5" customHeight="1" x14ac:dyDescent="0.15">
      <c r="A35" s="16" t="s">
        <v>22</v>
      </c>
      <c r="B35" s="17" t="s">
        <v>3</v>
      </c>
      <c r="C35" s="16">
        <f t="shared" si="0"/>
        <v>3141284</v>
      </c>
      <c r="D35" s="16"/>
      <c r="E35" s="29">
        <v>1186493</v>
      </c>
      <c r="F35" s="16"/>
      <c r="G35" s="29">
        <v>397009</v>
      </c>
      <c r="H35" s="16"/>
      <c r="I35" s="29">
        <v>149603</v>
      </c>
      <c r="J35" s="16"/>
      <c r="K35" s="29">
        <v>739400</v>
      </c>
      <c r="L35" s="16"/>
      <c r="M35" s="29">
        <v>214182</v>
      </c>
      <c r="N35" s="16"/>
      <c r="O35" s="29">
        <v>454597</v>
      </c>
      <c r="P35" s="5"/>
      <c r="Q35" s="5"/>
      <c r="R35" s="5"/>
      <c r="S35" s="5"/>
      <c r="T35" s="5"/>
      <c r="U35" s="5"/>
    </row>
    <row r="36" spans="1:21" s="6" customFormat="1" ht="13.5" customHeight="1" x14ac:dyDescent="0.15">
      <c r="A36" s="16" t="s">
        <v>23</v>
      </c>
      <c r="B36" s="17"/>
      <c r="C36" s="16">
        <f t="shared" si="0"/>
        <v>6620</v>
      </c>
      <c r="D36" s="16"/>
      <c r="E36" s="29">
        <v>2500</v>
      </c>
      <c r="F36" s="16"/>
      <c r="G36" s="29">
        <v>0</v>
      </c>
      <c r="H36" s="16"/>
      <c r="I36" s="29">
        <v>0</v>
      </c>
      <c r="J36" s="16"/>
      <c r="K36" s="29">
        <v>570</v>
      </c>
      <c r="L36" s="16"/>
      <c r="M36" s="29">
        <v>3150</v>
      </c>
      <c r="N36" s="16"/>
      <c r="O36" s="29">
        <v>400</v>
      </c>
      <c r="P36" s="5"/>
      <c r="Q36" s="5"/>
      <c r="R36" s="5"/>
      <c r="S36" s="5"/>
      <c r="T36" s="5"/>
      <c r="U36" s="5"/>
    </row>
    <row r="37" spans="1:21" s="6" customFormat="1" ht="13.5" customHeight="1" x14ac:dyDescent="0.15">
      <c r="A37" s="16" t="s">
        <v>24</v>
      </c>
      <c r="B37" s="17"/>
      <c r="C37" s="16">
        <f t="shared" si="0"/>
        <v>40150</v>
      </c>
      <c r="D37" s="16"/>
      <c r="E37" s="29">
        <v>14320</v>
      </c>
      <c r="F37" s="16"/>
      <c r="G37" s="29">
        <v>6084</v>
      </c>
      <c r="H37" s="16"/>
      <c r="I37" s="29">
        <v>5122</v>
      </c>
      <c r="J37" s="16"/>
      <c r="K37" s="29">
        <v>12726</v>
      </c>
      <c r="L37" s="16"/>
      <c r="M37" s="29">
        <v>0</v>
      </c>
      <c r="N37" s="16"/>
      <c r="O37" s="29">
        <v>1898</v>
      </c>
      <c r="P37" s="5"/>
      <c r="Q37" s="5"/>
      <c r="R37" s="5"/>
      <c r="S37" s="5"/>
      <c r="T37" s="5"/>
      <c r="U37" s="5"/>
    </row>
    <row r="38" spans="1:21" s="6" customFormat="1" ht="13.5" customHeight="1" x14ac:dyDescent="0.15">
      <c r="A38" s="16" t="s">
        <v>25</v>
      </c>
      <c r="B38" s="17"/>
      <c r="C38" s="16">
        <f t="shared" si="0"/>
        <v>166721</v>
      </c>
      <c r="D38" s="16"/>
      <c r="E38" s="29">
        <v>54716</v>
      </c>
      <c r="F38" s="16"/>
      <c r="G38" s="29">
        <v>18734</v>
      </c>
      <c r="H38" s="16"/>
      <c r="I38" s="29">
        <v>1453</v>
      </c>
      <c r="J38" s="16"/>
      <c r="K38" s="29">
        <v>45527</v>
      </c>
      <c r="L38" s="16"/>
      <c r="M38" s="29">
        <v>6680</v>
      </c>
      <c r="N38" s="16"/>
      <c r="O38" s="29">
        <v>39611</v>
      </c>
      <c r="P38" s="5"/>
      <c r="Q38" s="5"/>
      <c r="R38" s="5"/>
      <c r="S38" s="5"/>
      <c r="T38" s="5"/>
      <c r="U38" s="5"/>
    </row>
    <row r="39" spans="1:21" s="6" customFormat="1" ht="13.5" customHeight="1" x14ac:dyDescent="0.15">
      <c r="A39" s="16" t="s">
        <v>62</v>
      </c>
      <c r="B39" s="17"/>
      <c r="C39" s="16">
        <f t="shared" si="0"/>
        <v>88384</v>
      </c>
      <c r="D39" s="16"/>
      <c r="E39" s="29">
        <v>20563</v>
      </c>
      <c r="F39" s="16"/>
      <c r="G39" s="29">
        <v>898</v>
      </c>
      <c r="H39" s="16"/>
      <c r="I39" s="29">
        <v>393</v>
      </c>
      <c r="J39" s="16"/>
      <c r="K39" s="29">
        <v>55369</v>
      </c>
      <c r="L39" s="16"/>
      <c r="M39" s="29">
        <v>1650</v>
      </c>
      <c r="N39" s="16"/>
      <c r="O39" s="29">
        <v>9511</v>
      </c>
      <c r="P39" s="5"/>
      <c r="Q39" s="5"/>
      <c r="R39" s="5"/>
      <c r="S39" s="5"/>
      <c r="T39" s="5"/>
      <c r="U39" s="5"/>
    </row>
    <row r="40" spans="1:21" s="6" customFormat="1" ht="13.5" customHeight="1" x14ac:dyDescent="0.15">
      <c r="A40" s="16" t="s">
        <v>26</v>
      </c>
      <c r="B40" s="17"/>
      <c r="C40" s="16">
        <f t="shared" si="0"/>
        <v>1166778</v>
      </c>
      <c r="D40" s="16"/>
      <c r="E40" s="29">
        <v>446451</v>
      </c>
      <c r="F40" s="16"/>
      <c r="G40" s="29">
        <v>109737</v>
      </c>
      <c r="H40" s="16"/>
      <c r="I40" s="29">
        <v>24205</v>
      </c>
      <c r="J40" s="16"/>
      <c r="K40" s="29">
        <v>356160</v>
      </c>
      <c r="L40" s="16"/>
      <c r="M40" s="29">
        <v>149310</v>
      </c>
      <c r="N40" s="16"/>
      <c r="O40" s="29">
        <v>80915</v>
      </c>
      <c r="P40" s="5"/>
      <c r="Q40" s="5"/>
      <c r="R40" s="5"/>
      <c r="S40" s="5"/>
      <c r="T40" s="5"/>
      <c r="U40" s="5"/>
    </row>
    <row r="41" spans="1:21" s="6" customFormat="1" ht="13.5" customHeight="1" x14ac:dyDescent="0.15">
      <c r="A41" s="16" t="s">
        <v>27</v>
      </c>
      <c r="B41" s="17"/>
      <c r="C41" s="16">
        <f t="shared" si="0"/>
        <v>642660</v>
      </c>
      <c r="D41" s="16"/>
      <c r="E41" s="29">
        <v>318450</v>
      </c>
      <c r="F41" s="16"/>
      <c r="G41" s="29">
        <v>39791</v>
      </c>
      <c r="H41" s="16"/>
      <c r="I41" s="29">
        <v>29262</v>
      </c>
      <c r="J41" s="16"/>
      <c r="K41" s="29">
        <v>146162</v>
      </c>
      <c r="L41" s="16"/>
      <c r="M41" s="29">
        <v>103681</v>
      </c>
      <c r="N41" s="16"/>
      <c r="O41" s="29">
        <v>5314</v>
      </c>
      <c r="P41" s="5"/>
      <c r="Q41" s="5"/>
      <c r="R41" s="5"/>
      <c r="S41" s="5"/>
      <c r="T41" s="5"/>
      <c r="U41" s="5"/>
    </row>
    <row r="42" spans="1:21" s="6" customFormat="1" ht="13.5" customHeight="1" x14ac:dyDescent="0.15">
      <c r="A42" s="16" t="s">
        <v>71</v>
      </c>
      <c r="B42" s="17"/>
      <c r="C42" s="16">
        <f t="shared" si="0"/>
        <v>2106</v>
      </c>
      <c r="D42" s="16"/>
      <c r="E42" s="29">
        <v>0</v>
      </c>
      <c r="F42" s="16"/>
      <c r="G42" s="29">
        <v>0</v>
      </c>
      <c r="H42" s="16"/>
      <c r="I42" s="29">
        <v>881</v>
      </c>
      <c r="J42" s="16"/>
      <c r="K42" s="29">
        <v>1225</v>
      </c>
      <c r="L42" s="16"/>
      <c r="M42" s="29">
        <v>0</v>
      </c>
      <c r="N42" s="16"/>
      <c r="O42" s="29">
        <v>0</v>
      </c>
      <c r="P42" s="5"/>
      <c r="Q42" s="5"/>
      <c r="R42" s="5"/>
      <c r="S42" s="5"/>
      <c r="T42" s="5"/>
      <c r="U42" s="5"/>
    </row>
    <row r="43" spans="1:21" s="6" customFormat="1" ht="13.5" customHeight="1" x14ac:dyDescent="0.15">
      <c r="A43" s="16" t="s">
        <v>90</v>
      </c>
      <c r="B43" s="17"/>
      <c r="C43" s="16">
        <f>SUM(E43:O43)</f>
        <v>1451</v>
      </c>
      <c r="D43" s="16"/>
      <c r="E43" s="29">
        <v>1107</v>
      </c>
      <c r="F43" s="16"/>
      <c r="G43" s="29">
        <v>226</v>
      </c>
      <c r="H43" s="16"/>
      <c r="I43" s="29">
        <v>0</v>
      </c>
      <c r="J43" s="16"/>
      <c r="K43" s="29">
        <v>118</v>
      </c>
      <c r="L43" s="16"/>
      <c r="M43" s="29">
        <v>0</v>
      </c>
      <c r="N43" s="16"/>
      <c r="O43" s="29">
        <v>0</v>
      </c>
      <c r="P43" s="5"/>
      <c r="Q43" s="5"/>
      <c r="R43" s="5"/>
      <c r="S43" s="5"/>
      <c r="T43" s="5"/>
      <c r="U43" s="5"/>
    </row>
    <row r="44" spans="1:21" s="6" customFormat="1" ht="13.5" customHeight="1" x14ac:dyDescent="0.15">
      <c r="A44" s="16" t="s">
        <v>89</v>
      </c>
      <c r="B44" s="17"/>
      <c r="C44" s="16">
        <f>SUM(E44:O44)</f>
        <v>1382805</v>
      </c>
      <c r="D44" s="16"/>
      <c r="E44" s="29">
        <v>440422</v>
      </c>
      <c r="F44" s="16"/>
      <c r="G44" s="29">
        <v>136120</v>
      </c>
      <c r="H44" s="16"/>
      <c r="I44" s="29">
        <v>46514</v>
      </c>
      <c r="J44" s="16"/>
      <c r="K44" s="29">
        <v>226390</v>
      </c>
      <c r="L44" s="16"/>
      <c r="M44" s="29">
        <v>466826</v>
      </c>
      <c r="N44" s="16"/>
      <c r="O44" s="29">
        <v>66533</v>
      </c>
      <c r="P44" s="5"/>
      <c r="Q44" s="5"/>
      <c r="R44" s="5"/>
      <c r="S44" s="5"/>
      <c r="T44" s="5"/>
      <c r="U44" s="5"/>
    </row>
    <row r="45" spans="1:21" s="6" customFormat="1" ht="13.5" customHeight="1" x14ac:dyDescent="0.15">
      <c r="A45" s="16" t="s">
        <v>28</v>
      </c>
      <c r="B45" s="17"/>
      <c r="C45" s="16">
        <f t="shared" si="0"/>
        <v>77867</v>
      </c>
      <c r="D45" s="16"/>
      <c r="E45" s="29">
        <v>497</v>
      </c>
      <c r="F45" s="16"/>
      <c r="G45" s="29">
        <v>38</v>
      </c>
      <c r="H45" s="16"/>
      <c r="I45" s="29">
        <v>0</v>
      </c>
      <c r="J45" s="16"/>
      <c r="K45" s="29">
        <v>76</v>
      </c>
      <c r="L45" s="16"/>
      <c r="M45" s="29">
        <v>77256</v>
      </c>
      <c r="N45" s="16"/>
      <c r="O45" s="29">
        <v>0</v>
      </c>
      <c r="P45" s="5"/>
      <c r="Q45" s="5"/>
      <c r="R45" s="5"/>
      <c r="S45" s="5"/>
      <c r="T45" s="5"/>
      <c r="U45" s="5"/>
    </row>
    <row r="46" spans="1:21" s="6" customFormat="1" ht="13.5" customHeight="1" x14ac:dyDescent="0.15">
      <c r="A46" s="16" t="s">
        <v>53</v>
      </c>
      <c r="B46" s="17"/>
      <c r="C46" s="16">
        <f t="shared" si="0"/>
        <v>2595563</v>
      </c>
      <c r="D46" s="16"/>
      <c r="E46" s="29">
        <v>1401031</v>
      </c>
      <c r="F46" s="16"/>
      <c r="G46" s="29">
        <v>230697</v>
      </c>
      <c r="H46" s="16"/>
      <c r="I46" s="29">
        <v>136275</v>
      </c>
      <c r="J46" s="16"/>
      <c r="K46" s="29">
        <v>471956</v>
      </c>
      <c r="L46" s="16"/>
      <c r="M46" s="29">
        <v>172135</v>
      </c>
      <c r="N46" s="16"/>
      <c r="O46" s="29">
        <v>183469</v>
      </c>
      <c r="P46" s="5"/>
      <c r="Q46" s="5"/>
      <c r="R46" s="5"/>
      <c r="S46" s="5"/>
      <c r="T46" s="5"/>
      <c r="U46" s="5"/>
    </row>
    <row r="47" spans="1:21" s="6" customFormat="1" ht="13.5" customHeight="1" x14ac:dyDescent="0.15">
      <c r="A47" s="16" t="s">
        <v>29</v>
      </c>
      <c r="B47" s="17" t="s">
        <v>3</v>
      </c>
      <c r="C47" s="16">
        <f t="shared" si="0"/>
        <v>966014</v>
      </c>
      <c r="D47" s="16"/>
      <c r="E47" s="29">
        <v>391119</v>
      </c>
      <c r="F47" s="16"/>
      <c r="G47" s="29">
        <v>72128</v>
      </c>
      <c r="H47" s="16"/>
      <c r="I47" s="29">
        <v>67686</v>
      </c>
      <c r="J47" s="16"/>
      <c r="K47" s="29">
        <v>287353</v>
      </c>
      <c r="L47" s="16"/>
      <c r="M47" s="29">
        <v>124760</v>
      </c>
      <c r="N47" s="16"/>
      <c r="O47" s="29">
        <v>22968</v>
      </c>
      <c r="P47" s="5"/>
      <c r="Q47" s="5"/>
      <c r="R47" s="5"/>
      <c r="S47" s="5"/>
      <c r="T47" s="5"/>
      <c r="U47" s="5"/>
    </row>
    <row r="48" spans="1:21" s="6" customFormat="1" ht="13.5" customHeight="1" x14ac:dyDescent="0.15">
      <c r="A48" s="16" t="s">
        <v>30</v>
      </c>
      <c r="B48" s="17"/>
      <c r="C48" s="16">
        <f t="shared" si="0"/>
        <v>408549</v>
      </c>
      <c r="D48" s="16"/>
      <c r="E48" s="29">
        <v>200836</v>
      </c>
      <c r="F48" s="16"/>
      <c r="G48" s="29">
        <v>26846</v>
      </c>
      <c r="H48" s="16"/>
      <c r="I48" s="29">
        <v>18573</v>
      </c>
      <c r="J48" s="16"/>
      <c r="K48" s="29">
        <v>90657</v>
      </c>
      <c r="L48" s="16"/>
      <c r="M48" s="29">
        <v>63240</v>
      </c>
      <c r="N48" s="16"/>
      <c r="O48" s="29">
        <v>8397</v>
      </c>
      <c r="P48" s="5"/>
      <c r="Q48" s="5"/>
      <c r="R48" s="5"/>
      <c r="S48" s="5"/>
      <c r="T48" s="5"/>
      <c r="U48" s="5"/>
    </row>
    <row r="49" spans="1:21" s="6" customFormat="1" ht="13.5" customHeight="1" x14ac:dyDescent="0.15">
      <c r="A49" s="16" t="s">
        <v>63</v>
      </c>
      <c r="B49" s="17"/>
      <c r="C49" s="16">
        <f t="shared" si="0"/>
        <v>3071661</v>
      </c>
      <c r="D49" s="16"/>
      <c r="E49" s="29">
        <v>1346242</v>
      </c>
      <c r="F49" s="16"/>
      <c r="G49" s="29">
        <v>395371</v>
      </c>
      <c r="H49" s="16"/>
      <c r="I49" s="29">
        <v>168106</v>
      </c>
      <c r="J49" s="16"/>
      <c r="K49" s="29">
        <v>570426</v>
      </c>
      <c r="L49" s="16"/>
      <c r="M49" s="29">
        <v>328499</v>
      </c>
      <c r="N49" s="16"/>
      <c r="O49" s="29">
        <v>263017</v>
      </c>
      <c r="P49" s="5"/>
      <c r="Q49" s="5"/>
      <c r="R49" s="5"/>
      <c r="S49" s="5"/>
      <c r="T49" s="5"/>
      <c r="U49" s="5"/>
    </row>
    <row r="50" spans="1:21" s="6" customFormat="1" ht="13.5" customHeight="1" x14ac:dyDescent="0.15">
      <c r="A50" s="16" t="s">
        <v>31</v>
      </c>
      <c r="B50" s="17"/>
      <c r="C50" s="16">
        <f t="shared" si="0"/>
        <v>4835460</v>
      </c>
      <c r="D50" s="16"/>
      <c r="E50" s="29">
        <v>1739791</v>
      </c>
      <c r="F50" s="16"/>
      <c r="G50" s="29">
        <v>458517</v>
      </c>
      <c r="H50" s="16"/>
      <c r="I50" s="29">
        <v>83776</v>
      </c>
      <c r="J50" s="16"/>
      <c r="K50" s="29">
        <v>810163</v>
      </c>
      <c r="L50" s="16"/>
      <c r="M50" s="29">
        <v>1720011</v>
      </c>
      <c r="N50" s="16"/>
      <c r="O50" s="29">
        <v>23202</v>
      </c>
      <c r="P50" s="5"/>
      <c r="Q50" s="5"/>
      <c r="R50" s="5"/>
      <c r="S50" s="5"/>
      <c r="T50" s="5"/>
      <c r="U50" s="5"/>
    </row>
    <row r="51" spans="1:21" s="6" customFormat="1" ht="13.5" customHeight="1" x14ac:dyDescent="0.15">
      <c r="A51" s="16" t="s">
        <v>32</v>
      </c>
      <c r="B51" s="17"/>
      <c r="C51" s="16">
        <f t="shared" si="0"/>
        <v>32744</v>
      </c>
      <c r="D51" s="16"/>
      <c r="E51" s="29">
        <v>7224</v>
      </c>
      <c r="F51" s="16"/>
      <c r="G51" s="29">
        <v>540</v>
      </c>
      <c r="H51" s="16"/>
      <c r="I51" s="29">
        <v>0</v>
      </c>
      <c r="J51" s="16"/>
      <c r="K51" s="29">
        <v>12099</v>
      </c>
      <c r="L51" s="16"/>
      <c r="M51" s="29">
        <v>8458</v>
      </c>
      <c r="N51" s="16"/>
      <c r="O51" s="29">
        <v>4423</v>
      </c>
      <c r="P51" s="5"/>
      <c r="Q51" s="5"/>
      <c r="R51" s="5"/>
      <c r="S51" s="5"/>
      <c r="T51" s="5"/>
      <c r="U51" s="5"/>
    </row>
    <row r="52" spans="1:21" s="6" customFormat="1" ht="13.5" customHeight="1" x14ac:dyDescent="0.15">
      <c r="A52" s="16" t="s">
        <v>91</v>
      </c>
      <c r="B52" s="17"/>
      <c r="C52" s="16">
        <f t="shared" si="0"/>
        <v>79012</v>
      </c>
      <c r="D52" s="16"/>
      <c r="E52" s="29">
        <v>35782</v>
      </c>
      <c r="F52" s="16"/>
      <c r="G52" s="29">
        <v>4530</v>
      </c>
      <c r="H52" s="16"/>
      <c r="I52" s="29">
        <v>9107</v>
      </c>
      <c r="J52" s="16"/>
      <c r="K52" s="29">
        <v>21995</v>
      </c>
      <c r="L52" s="16"/>
      <c r="M52" s="29">
        <v>5312</v>
      </c>
      <c r="N52" s="16"/>
      <c r="O52" s="29">
        <v>2286</v>
      </c>
      <c r="P52" s="5"/>
      <c r="Q52" s="5"/>
      <c r="R52" s="5"/>
      <c r="S52" s="5"/>
      <c r="T52" s="5"/>
      <c r="U52" s="5"/>
    </row>
    <row r="53" spans="1:21" s="6" customFormat="1" ht="13.5" customHeight="1" x14ac:dyDescent="0.15">
      <c r="A53" s="16" t="s">
        <v>64</v>
      </c>
      <c r="B53" s="17"/>
      <c r="C53" s="16">
        <f t="shared" si="0"/>
        <v>429370</v>
      </c>
      <c r="D53" s="16"/>
      <c r="E53" s="29">
        <v>269674</v>
      </c>
      <c r="F53" s="16"/>
      <c r="G53" s="29">
        <v>41960</v>
      </c>
      <c r="H53" s="16"/>
      <c r="I53" s="29">
        <v>20266</v>
      </c>
      <c r="J53" s="16"/>
      <c r="K53" s="29">
        <v>64869</v>
      </c>
      <c r="L53" s="16"/>
      <c r="M53" s="29">
        <v>31350</v>
      </c>
      <c r="N53" s="16"/>
      <c r="O53" s="29">
        <v>1251</v>
      </c>
      <c r="P53" s="5"/>
      <c r="Q53" s="5"/>
      <c r="R53" s="5"/>
      <c r="S53" s="5"/>
      <c r="T53" s="5"/>
      <c r="U53" s="5"/>
    </row>
    <row r="54" spans="1:21" s="6" customFormat="1" ht="13.5" customHeight="1" x14ac:dyDescent="0.15">
      <c r="A54" s="16" t="s">
        <v>49</v>
      </c>
      <c r="B54" s="17"/>
      <c r="C54" s="30">
        <f t="shared" si="0"/>
        <v>175511</v>
      </c>
      <c r="D54" s="16"/>
      <c r="E54" s="29">
        <v>53116</v>
      </c>
      <c r="F54" s="16"/>
      <c r="G54" s="29">
        <v>4404</v>
      </c>
      <c r="H54" s="16"/>
      <c r="I54" s="29">
        <v>18746</v>
      </c>
      <c r="J54" s="16"/>
      <c r="K54" s="29">
        <v>76111</v>
      </c>
      <c r="L54" s="16"/>
      <c r="M54" s="29">
        <v>9537</v>
      </c>
      <c r="N54" s="16"/>
      <c r="O54" s="29">
        <v>13597</v>
      </c>
      <c r="P54" s="5"/>
      <c r="Q54" s="5"/>
      <c r="R54" s="5"/>
      <c r="S54" s="5"/>
      <c r="T54" s="5"/>
      <c r="U54" s="5"/>
    </row>
    <row r="55" spans="1:21" s="6" customFormat="1" ht="13.5" customHeight="1" x14ac:dyDescent="0.15">
      <c r="A55" s="16" t="s">
        <v>8</v>
      </c>
      <c r="B55" s="17" t="s">
        <v>3</v>
      </c>
      <c r="C55" s="18">
        <f>SUM(C21:C54)</f>
        <v>27017567</v>
      </c>
      <c r="D55" s="16"/>
      <c r="E55" s="19">
        <f>SUM(E21:E54)</f>
        <v>10186985</v>
      </c>
      <c r="F55" s="16"/>
      <c r="G55" s="19">
        <f>SUM(G21:G54)</f>
        <v>2620688</v>
      </c>
      <c r="H55" s="16"/>
      <c r="I55" s="19">
        <f>SUM(I21:I54)</f>
        <v>977349</v>
      </c>
      <c r="J55" s="16"/>
      <c r="K55" s="19">
        <f>SUM(K21:K54)</f>
        <v>6800312</v>
      </c>
      <c r="L55" s="16"/>
      <c r="M55" s="19">
        <f>SUM(M21:M54)</f>
        <v>4898663</v>
      </c>
      <c r="N55" s="16"/>
      <c r="O55" s="19">
        <f>SUM(O21:O54)</f>
        <v>1533570</v>
      </c>
      <c r="P55" s="5"/>
      <c r="Q55" s="5"/>
      <c r="R55" s="5"/>
      <c r="S55" s="5"/>
      <c r="T55" s="5"/>
      <c r="U55" s="5"/>
    </row>
    <row r="56" spans="1:21" s="6" customFormat="1" ht="13.5" customHeight="1" x14ac:dyDescent="0.15">
      <c r="A56" s="16"/>
      <c r="B56" s="17"/>
      <c r="C56" s="16"/>
      <c r="D56" s="16"/>
      <c r="E56" s="21"/>
      <c r="F56" s="16"/>
      <c r="G56" s="21"/>
      <c r="H56" s="16"/>
      <c r="I56" s="21"/>
      <c r="J56" s="16"/>
      <c r="K56" s="21"/>
      <c r="L56" s="16"/>
      <c r="M56" s="21"/>
      <c r="N56" s="16"/>
      <c r="O56" s="21"/>
      <c r="P56" s="5"/>
      <c r="Q56" s="5"/>
      <c r="R56" s="5"/>
      <c r="S56" s="5"/>
      <c r="T56" s="5"/>
      <c r="U56" s="5"/>
    </row>
    <row r="57" spans="1:21" s="6" customFormat="1" ht="13.5" customHeight="1" x14ac:dyDescent="0.15">
      <c r="A57" s="16" t="s">
        <v>10</v>
      </c>
      <c r="B57" s="17" t="s">
        <v>3</v>
      </c>
      <c r="C57" s="18">
        <f>E57+G57+I57+K57+O57+M57</f>
        <v>26993570</v>
      </c>
      <c r="D57" s="16"/>
      <c r="E57" s="18">
        <f>SUM(E55,E18,E16)</f>
        <v>10185503</v>
      </c>
      <c r="F57" s="16"/>
      <c r="G57" s="18">
        <f>SUM(G55,G18,G16)</f>
        <v>2620095</v>
      </c>
      <c r="H57" s="16"/>
      <c r="I57" s="18">
        <f>SUM(I55,I18,I16)</f>
        <v>977349</v>
      </c>
      <c r="J57" s="16"/>
      <c r="K57" s="18">
        <f>SUM(K55,K18,K16)</f>
        <v>6763378</v>
      </c>
      <c r="L57" s="16"/>
      <c r="M57" s="18">
        <f>SUM(M55,M18,M16)</f>
        <v>4898663</v>
      </c>
      <c r="N57" s="16"/>
      <c r="O57" s="18">
        <f>SUM(O55,O18,O16)</f>
        <v>1548582</v>
      </c>
      <c r="P57" s="5"/>
      <c r="Q57" s="5"/>
      <c r="R57" s="5"/>
      <c r="S57" s="5"/>
      <c r="T57" s="5"/>
      <c r="U57" s="5"/>
    </row>
    <row r="58" spans="1:21" s="6" customFormat="1" ht="13.5" customHeight="1" x14ac:dyDescent="0.15">
      <c r="A58" s="16"/>
      <c r="B58" s="17" t="s">
        <v>3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5"/>
      <c r="Q58" s="5"/>
      <c r="R58" s="5"/>
      <c r="S58" s="5"/>
      <c r="T58" s="5"/>
      <c r="U58" s="5"/>
    </row>
    <row r="59" spans="1:21" s="6" customFormat="1" ht="13.5" customHeight="1" x14ac:dyDescent="0.15">
      <c r="A59" s="16" t="s">
        <v>6</v>
      </c>
      <c r="B59" s="17" t="s">
        <v>3</v>
      </c>
      <c r="C59" s="16"/>
      <c r="D59" s="16"/>
      <c r="E59" s="16" t="s">
        <v>3</v>
      </c>
      <c r="F59" s="16"/>
      <c r="G59" s="16" t="s">
        <v>3</v>
      </c>
      <c r="H59" s="16"/>
      <c r="I59" s="16" t="s">
        <v>3</v>
      </c>
      <c r="J59" s="16"/>
      <c r="K59" s="16" t="s">
        <v>3</v>
      </c>
      <c r="L59" s="16"/>
      <c r="M59" s="16" t="s">
        <v>3</v>
      </c>
      <c r="N59" s="16"/>
      <c r="O59" s="16" t="s">
        <v>3</v>
      </c>
      <c r="P59" s="5"/>
      <c r="Q59" s="5"/>
      <c r="R59" s="5"/>
      <c r="S59" s="5"/>
      <c r="T59" s="5"/>
      <c r="U59" s="5"/>
    </row>
    <row r="60" spans="1:21" s="6" customFormat="1" ht="13.5" customHeight="1" x14ac:dyDescent="0.15">
      <c r="A60" s="16" t="s">
        <v>33</v>
      </c>
      <c r="B60" s="17" t="s">
        <v>3</v>
      </c>
      <c r="C60" s="16">
        <f t="shared" ref="C60:C97" si="1">SUM(E60:O60)</f>
        <v>1796276</v>
      </c>
      <c r="D60" s="16"/>
      <c r="E60" s="16">
        <v>603198</v>
      </c>
      <c r="F60" s="16"/>
      <c r="G60" s="16">
        <v>108815</v>
      </c>
      <c r="H60" s="16"/>
      <c r="I60" s="16">
        <v>117233</v>
      </c>
      <c r="J60" s="16"/>
      <c r="K60" s="16">
        <v>851901</v>
      </c>
      <c r="L60" s="16"/>
      <c r="M60" s="16">
        <v>36599</v>
      </c>
      <c r="N60" s="16"/>
      <c r="O60" s="16">
        <v>78530</v>
      </c>
      <c r="P60" s="5"/>
      <c r="Q60" s="5"/>
      <c r="R60" s="5"/>
      <c r="S60" s="5"/>
      <c r="T60" s="5"/>
      <c r="U60" s="5"/>
    </row>
    <row r="61" spans="1:21" s="6" customFormat="1" ht="13.5" customHeight="1" x14ac:dyDescent="0.15">
      <c r="A61" s="16" t="s">
        <v>16</v>
      </c>
      <c r="B61" s="17" t="s">
        <v>3</v>
      </c>
      <c r="C61" s="16">
        <f t="shared" si="1"/>
        <v>35595</v>
      </c>
      <c r="D61" s="16"/>
      <c r="E61" s="16">
        <v>15230</v>
      </c>
      <c r="F61" s="16"/>
      <c r="G61" s="16">
        <v>1980</v>
      </c>
      <c r="H61" s="16"/>
      <c r="I61" s="16">
        <v>2075</v>
      </c>
      <c r="J61" s="16"/>
      <c r="K61" s="16">
        <v>13005</v>
      </c>
      <c r="L61" s="16"/>
      <c r="M61" s="16">
        <v>3097</v>
      </c>
      <c r="N61" s="16"/>
      <c r="O61" s="16">
        <v>208</v>
      </c>
      <c r="P61" s="5"/>
      <c r="Q61" s="5"/>
      <c r="R61" s="5"/>
      <c r="S61" s="5"/>
      <c r="T61" s="5"/>
      <c r="U61" s="5"/>
    </row>
    <row r="62" spans="1:21" s="6" customFormat="1" ht="13.5" customHeight="1" x14ac:dyDescent="0.15">
      <c r="A62" s="16" t="s">
        <v>72</v>
      </c>
      <c r="B62" s="17"/>
      <c r="C62" s="16">
        <f t="shared" si="1"/>
        <v>39701</v>
      </c>
      <c r="D62" s="16"/>
      <c r="E62" s="16">
        <v>750</v>
      </c>
      <c r="F62" s="16"/>
      <c r="G62" s="16">
        <v>368</v>
      </c>
      <c r="H62" s="16"/>
      <c r="I62" s="16">
        <v>18283</v>
      </c>
      <c r="J62" s="16"/>
      <c r="K62" s="16">
        <v>20300</v>
      </c>
      <c r="L62" s="16"/>
      <c r="M62" s="16">
        <v>0</v>
      </c>
      <c r="N62" s="16"/>
      <c r="O62" s="16">
        <v>0</v>
      </c>
      <c r="P62" s="5"/>
      <c r="Q62" s="5"/>
      <c r="R62" s="5"/>
      <c r="S62" s="5"/>
      <c r="T62" s="5"/>
      <c r="U62" s="5"/>
    </row>
    <row r="63" spans="1:21" s="6" customFormat="1" ht="13.5" customHeight="1" x14ac:dyDescent="0.15">
      <c r="A63" s="16" t="s">
        <v>17</v>
      </c>
      <c r="B63" s="17"/>
      <c r="C63" s="16">
        <f t="shared" si="1"/>
        <v>3897</v>
      </c>
      <c r="D63" s="16"/>
      <c r="E63" s="16">
        <v>524</v>
      </c>
      <c r="F63" s="16"/>
      <c r="G63" s="16">
        <v>257</v>
      </c>
      <c r="H63" s="16"/>
      <c r="I63" s="16">
        <v>898</v>
      </c>
      <c r="J63" s="16"/>
      <c r="K63" s="16">
        <v>2218</v>
      </c>
      <c r="L63" s="16"/>
      <c r="M63" s="16">
        <v>0</v>
      </c>
      <c r="N63" s="16"/>
      <c r="O63" s="16">
        <v>0</v>
      </c>
      <c r="P63" s="5"/>
      <c r="Q63" s="5"/>
      <c r="R63" s="5"/>
      <c r="S63" s="5"/>
      <c r="T63" s="5"/>
      <c r="U63" s="5"/>
    </row>
    <row r="64" spans="1:21" s="6" customFormat="1" ht="13.5" customHeight="1" x14ac:dyDescent="0.15">
      <c r="A64" s="16" t="s">
        <v>61</v>
      </c>
      <c r="B64" s="17"/>
      <c r="C64" s="16">
        <f t="shared" si="1"/>
        <v>365190</v>
      </c>
      <c r="D64" s="16"/>
      <c r="E64" s="16">
        <v>176290</v>
      </c>
      <c r="F64" s="16"/>
      <c r="G64" s="16">
        <v>60387</v>
      </c>
      <c r="H64" s="16"/>
      <c r="I64" s="16">
        <v>23466</v>
      </c>
      <c r="J64" s="16"/>
      <c r="K64" s="16">
        <v>77990</v>
      </c>
      <c r="L64" s="16"/>
      <c r="M64" s="16">
        <v>3150</v>
      </c>
      <c r="N64" s="16"/>
      <c r="O64" s="16">
        <v>23907</v>
      </c>
      <c r="P64" s="5"/>
      <c r="Q64" s="5"/>
      <c r="R64" s="5"/>
      <c r="S64" s="5"/>
      <c r="T64" s="5"/>
      <c r="U64" s="5"/>
    </row>
    <row r="65" spans="1:21" s="6" customFormat="1" ht="13.5" customHeight="1" x14ac:dyDescent="0.15">
      <c r="A65" s="16" t="s">
        <v>52</v>
      </c>
      <c r="B65" s="17"/>
      <c r="C65" s="16">
        <f t="shared" si="1"/>
        <v>7</v>
      </c>
      <c r="D65" s="16"/>
      <c r="E65" s="16">
        <v>0</v>
      </c>
      <c r="F65" s="16"/>
      <c r="G65" s="16">
        <v>0</v>
      </c>
      <c r="H65" s="16"/>
      <c r="I65" s="16">
        <v>0</v>
      </c>
      <c r="J65" s="16"/>
      <c r="K65" s="16">
        <v>0</v>
      </c>
      <c r="L65" s="16"/>
      <c r="M65" s="16">
        <v>0</v>
      </c>
      <c r="N65" s="16"/>
      <c r="O65" s="16">
        <v>7</v>
      </c>
      <c r="P65" s="5"/>
      <c r="Q65" s="5"/>
      <c r="R65" s="5"/>
      <c r="S65" s="5"/>
      <c r="T65" s="5"/>
      <c r="U65" s="5"/>
    </row>
    <row r="66" spans="1:21" s="6" customFormat="1" ht="13.5" customHeight="1" x14ac:dyDescent="0.15">
      <c r="A66" s="16" t="s">
        <v>56</v>
      </c>
      <c r="B66" s="17"/>
      <c r="C66" s="16">
        <f t="shared" si="1"/>
        <v>280388</v>
      </c>
      <c r="D66" s="16"/>
      <c r="E66" s="16">
        <v>101310</v>
      </c>
      <c r="F66" s="16"/>
      <c r="G66" s="16">
        <v>1074</v>
      </c>
      <c r="H66" s="16"/>
      <c r="I66" s="16">
        <v>1334</v>
      </c>
      <c r="J66" s="16"/>
      <c r="K66" s="16">
        <v>165939</v>
      </c>
      <c r="L66" s="16"/>
      <c r="M66" s="16">
        <v>10731</v>
      </c>
      <c r="N66" s="16"/>
      <c r="O66" s="16">
        <v>0</v>
      </c>
      <c r="P66" s="5"/>
      <c r="Q66" s="5"/>
      <c r="R66" s="5"/>
      <c r="S66" s="5"/>
      <c r="T66" s="5"/>
      <c r="U66" s="5"/>
    </row>
    <row r="67" spans="1:21" s="6" customFormat="1" ht="13.5" customHeight="1" x14ac:dyDescent="0.15">
      <c r="A67" s="16" t="s">
        <v>34</v>
      </c>
      <c r="B67" s="17" t="s">
        <v>3</v>
      </c>
      <c r="C67" s="16">
        <f t="shared" si="1"/>
        <v>124903</v>
      </c>
      <c r="D67" s="16"/>
      <c r="E67" s="16">
        <v>35277</v>
      </c>
      <c r="F67" s="16"/>
      <c r="G67" s="16">
        <v>13545</v>
      </c>
      <c r="H67" s="16"/>
      <c r="I67" s="16">
        <v>9923</v>
      </c>
      <c r="J67" s="16"/>
      <c r="K67" s="16">
        <v>58863</v>
      </c>
      <c r="L67" s="16"/>
      <c r="M67" s="16">
        <v>337</v>
      </c>
      <c r="N67" s="16"/>
      <c r="O67" s="16">
        <v>6958</v>
      </c>
      <c r="P67" s="5"/>
      <c r="Q67" s="5"/>
      <c r="R67" s="5"/>
      <c r="S67" s="5"/>
      <c r="T67" s="5"/>
      <c r="U67" s="5"/>
    </row>
    <row r="68" spans="1:21" s="6" customFormat="1" ht="13.5" customHeight="1" x14ac:dyDescent="0.15">
      <c r="A68" s="16" t="s">
        <v>20</v>
      </c>
      <c r="B68" s="17"/>
      <c r="C68" s="16">
        <f t="shared" si="1"/>
        <v>261249</v>
      </c>
      <c r="D68" s="16"/>
      <c r="E68" s="16">
        <v>125681</v>
      </c>
      <c r="F68" s="16"/>
      <c r="G68" s="16">
        <v>48472</v>
      </c>
      <c r="H68" s="16"/>
      <c r="I68" s="16">
        <v>12792</v>
      </c>
      <c r="J68" s="16"/>
      <c r="K68" s="16">
        <v>34504</v>
      </c>
      <c r="L68" s="16"/>
      <c r="M68" s="16">
        <v>23162</v>
      </c>
      <c r="N68" s="16"/>
      <c r="O68" s="16">
        <v>16638</v>
      </c>
      <c r="P68" s="5"/>
      <c r="Q68" s="5"/>
      <c r="R68" s="5"/>
      <c r="S68" s="5"/>
      <c r="T68" s="5"/>
      <c r="U68" s="5"/>
    </row>
    <row r="69" spans="1:21" s="6" customFormat="1" ht="13.5" customHeight="1" x14ac:dyDescent="0.15">
      <c r="A69" s="16" t="s">
        <v>35</v>
      </c>
      <c r="B69" s="17"/>
      <c r="C69" s="16">
        <f t="shared" si="1"/>
        <v>416313</v>
      </c>
      <c r="D69" s="16"/>
      <c r="E69" s="16">
        <v>315295</v>
      </c>
      <c r="F69" s="16"/>
      <c r="G69" s="16">
        <v>88941</v>
      </c>
      <c r="H69" s="16"/>
      <c r="I69" s="16">
        <v>6690</v>
      </c>
      <c r="J69" s="16"/>
      <c r="K69" s="16">
        <v>8781</v>
      </c>
      <c r="L69" s="16"/>
      <c r="M69" s="16">
        <v>4695</v>
      </c>
      <c r="N69" s="16"/>
      <c r="O69" s="16">
        <v>-8089</v>
      </c>
      <c r="P69" s="5"/>
      <c r="Q69" s="5"/>
      <c r="R69" s="5"/>
      <c r="S69" s="5"/>
      <c r="T69" s="5"/>
      <c r="U69" s="5"/>
    </row>
    <row r="70" spans="1:21" s="6" customFormat="1" ht="13.5" customHeight="1" x14ac:dyDescent="0.15">
      <c r="A70" s="16" t="s">
        <v>44</v>
      </c>
      <c r="B70" s="17"/>
      <c r="C70" s="16">
        <f t="shared" si="1"/>
        <v>7657</v>
      </c>
      <c r="D70" s="16"/>
      <c r="E70" s="16">
        <v>0</v>
      </c>
      <c r="F70" s="16"/>
      <c r="G70" s="16">
        <v>0</v>
      </c>
      <c r="H70" s="16"/>
      <c r="I70" s="16">
        <v>676</v>
      </c>
      <c r="J70" s="16"/>
      <c r="K70" s="16">
        <v>6981</v>
      </c>
      <c r="L70" s="16"/>
      <c r="M70" s="16">
        <v>0</v>
      </c>
      <c r="N70" s="16"/>
      <c r="O70" s="16">
        <v>0</v>
      </c>
      <c r="P70" s="5"/>
      <c r="Q70" s="5"/>
      <c r="R70" s="5"/>
      <c r="S70" s="5"/>
      <c r="T70" s="5"/>
      <c r="U70" s="5"/>
    </row>
    <row r="71" spans="1:21" s="6" customFormat="1" ht="13.5" customHeight="1" x14ac:dyDescent="0.15">
      <c r="A71" s="16" t="s">
        <v>21</v>
      </c>
      <c r="B71" s="17"/>
      <c r="C71" s="16">
        <f t="shared" si="1"/>
        <v>15900</v>
      </c>
      <c r="D71" s="16"/>
      <c r="E71" s="16">
        <v>9757</v>
      </c>
      <c r="F71" s="16"/>
      <c r="G71" s="16">
        <v>2771</v>
      </c>
      <c r="H71" s="16"/>
      <c r="I71" s="16">
        <v>-1579</v>
      </c>
      <c r="J71" s="16"/>
      <c r="K71" s="16">
        <v>149</v>
      </c>
      <c r="L71" s="16"/>
      <c r="M71" s="16">
        <v>0</v>
      </c>
      <c r="N71" s="16"/>
      <c r="O71" s="16">
        <v>4802</v>
      </c>
      <c r="P71" s="5"/>
      <c r="Q71" s="5"/>
      <c r="R71" s="5"/>
      <c r="S71" s="5"/>
      <c r="T71" s="5"/>
      <c r="U71" s="5"/>
    </row>
    <row r="72" spans="1:21" s="6" customFormat="1" ht="13.5" customHeight="1" x14ac:dyDescent="0.15">
      <c r="A72" s="16" t="s">
        <v>36</v>
      </c>
      <c r="B72" s="17" t="s">
        <v>3</v>
      </c>
      <c r="C72" s="16">
        <f t="shared" si="1"/>
        <v>58085</v>
      </c>
      <c r="D72" s="16"/>
      <c r="E72" s="16">
        <v>66056</v>
      </c>
      <c r="F72" s="16"/>
      <c r="G72" s="16">
        <v>0</v>
      </c>
      <c r="H72" s="16"/>
      <c r="I72" s="16">
        <v>4815</v>
      </c>
      <c r="J72" s="16"/>
      <c r="K72" s="16">
        <v>-2533</v>
      </c>
      <c r="L72" s="16"/>
      <c r="M72" s="16">
        <v>394</v>
      </c>
      <c r="N72" s="16"/>
      <c r="O72" s="16">
        <v>-10647</v>
      </c>
      <c r="P72" s="5"/>
      <c r="Q72" s="5"/>
      <c r="R72" s="5"/>
      <c r="S72" s="5"/>
      <c r="T72" s="5"/>
      <c r="U72" s="5"/>
    </row>
    <row r="73" spans="1:21" s="6" customFormat="1" ht="13.5" customHeight="1" x14ac:dyDescent="0.15">
      <c r="A73" s="16" t="s">
        <v>22</v>
      </c>
      <c r="B73" s="17"/>
      <c r="C73" s="16">
        <f t="shared" si="1"/>
        <v>122518</v>
      </c>
      <c r="D73" s="16"/>
      <c r="E73" s="16">
        <v>85414</v>
      </c>
      <c r="F73" s="16"/>
      <c r="G73" s="16">
        <v>34319</v>
      </c>
      <c r="H73" s="16"/>
      <c r="I73" s="16">
        <v>-3124</v>
      </c>
      <c r="J73" s="16"/>
      <c r="K73" s="16">
        <v>1975</v>
      </c>
      <c r="L73" s="16"/>
      <c r="M73" s="16">
        <v>0</v>
      </c>
      <c r="N73" s="16"/>
      <c r="O73" s="16">
        <v>3934</v>
      </c>
      <c r="P73" s="5"/>
      <c r="Q73" s="5"/>
      <c r="R73" s="5"/>
      <c r="S73" s="5"/>
      <c r="T73" s="5"/>
      <c r="U73" s="5"/>
    </row>
    <row r="74" spans="1:21" s="6" customFormat="1" ht="13.5" customHeight="1" x14ac:dyDescent="0.15">
      <c r="A74" s="16" t="s">
        <v>50</v>
      </c>
      <c r="B74" s="17"/>
      <c r="C74" s="21">
        <f t="shared" si="1"/>
        <v>5547</v>
      </c>
      <c r="D74" s="16"/>
      <c r="E74" s="16">
        <v>4881</v>
      </c>
      <c r="F74" s="16"/>
      <c r="G74" s="16">
        <v>0</v>
      </c>
      <c r="H74" s="16"/>
      <c r="I74" s="16">
        <v>0</v>
      </c>
      <c r="J74" s="16"/>
      <c r="K74" s="16">
        <v>666</v>
      </c>
      <c r="L74" s="16"/>
      <c r="M74" s="16">
        <v>0</v>
      </c>
      <c r="N74" s="16"/>
      <c r="O74" s="16">
        <v>0</v>
      </c>
      <c r="P74" s="5"/>
      <c r="Q74" s="5"/>
      <c r="R74" s="5"/>
      <c r="S74" s="5"/>
      <c r="T74" s="5"/>
      <c r="U74" s="5"/>
    </row>
    <row r="75" spans="1:21" s="6" customFormat="1" ht="13.5" customHeight="1" x14ac:dyDescent="0.15">
      <c r="A75" s="16" t="s">
        <v>55</v>
      </c>
      <c r="B75" s="17"/>
      <c r="C75" s="16">
        <f t="shared" si="1"/>
        <v>30390</v>
      </c>
      <c r="D75" s="16"/>
      <c r="E75" s="16">
        <v>0</v>
      </c>
      <c r="F75" s="16"/>
      <c r="G75" s="16">
        <v>0</v>
      </c>
      <c r="H75" s="16"/>
      <c r="I75" s="16">
        <v>4317</v>
      </c>
      <c r="J75" s="16"/>
      <c r="K75" s="16">
        <v>24808</v>
      </c>
      <c r="L75" s="16"/>
      <c r="M75" s="16">
        <v>1265</v>
      </c>
      <c r="N75" s="16"/>
      <c r="O75" s="16">
        <v>0</v>
      </c>
      <c r="P75" s="5"/>
      <c r="Q75" s="5"/>
      <c r="R75" s="5"/>
      <c r="S75" s="5"/>
      <c r="T75" s="5"/>
      <c r="U75" s="5"/>
    </row>
    <row r="76" spans="1:21" s="6" customFormat="1" ht="13.5" customHeight="1" x14ac:dyDescent="0.15">
      <c r="A76" s="16" t="s">
        <v>25</v>
      </c>
      <c r="B76" s="17"/>
      <c r="C76" s="16">
        <f t="shared" si="1"/>
        <v>15595</v>
      </c>
      <c r="D76" s="16"/>
      <c r="E76" s="16">
        <v>8810</v>
      </c>
      <c r="F76" s="16"/>
      <c r="G76" s="16">
        <v>991</v>
      </c>
      <c r="H76" s="16"/>
      <c r="I76" s="16">
        <v>434</v>
      </c>
      <c r="J76" s="16"/>
      <c r="K76" s="16">
        <v>904</v>
      </c>
      <c r="L76" s="16"/>
      <c r="M76" s="16">
        <v>0</v>
      </c>
      <c r="N76" s="16"/>
      <c r="O76" s="16">
        <v>4456</v>
      </c>
      <c r="P76" s="5"/>
      <c r="Q76" s="5"/>
      <c r="R76" s="5"/>
      <c r="S76" s="5"/>
      <c r="T76" s="5"/>
      <c r="U76" s="5"/>
    </row>
    <row r="77" spans="1:21" s="6" customFormat="1" ht="13.5" customHeight="1" x14ac:dyDescent="0.15">
      <c r="A77" s="16" t="s">
        <v>62</v>
      </c>
      <c r="B77" s="17"/>
      <c r="C77" s="16">
        <f t="shared" si="1"/>
        <v>186</v>
      </c>
      <c r="D77" s="16"/>
      <c r="E77" s="16">
        <v>0</v>
      </c>
      <c r="F77" s="16"/>
      <c r="G77" s="16">
        <v>0</v>
      </c>
      <c r="H77" s="16"/>
      <c r="I77" s="16">
        <v>0</v>
      </c>
      <c r="J77" s="16"/>
      <c r="K77" s="16">
        <v>186</v>
      </c>
      <c r="L77" s="16"/>
      <c r="M77" s="16">
        <v>0</v>
      </c>
      <c r="N77" s="16"/>
      <c r="O77" s="16">
        <v>0</v>
      </c>
      <c r="P77" s="5"/>
      <c r="Q77" s="5"/>
      <c r="R77" s="5"/>
      <c r="S77" s="5"/>
      <c r="T77" s="5"/>
      <c r="U77" s="5"/>
    </row>
    <row r="78" spans="1:21" s="6" customFormat="1" ht="13.5" customHeight="1" x14ac:dyDescent="0.15">
      <c r="A78" s="16" t="s">
        <v>38</v>
      </c>
      <c r="B78" s="17"/>
      <c r="C78" s="16">
        <f t="shared" si="1"/>
        <v>844881</v>
      </c>
      <c r="D78" s="16"/>
      <c r="E78" s="16">
        <v>449605</v>
      </c>
      <c r="F78" s="16"/>
      <c r="G78" s="16">
        <v>190278</v>
      </c>
      <c r="H78" s="16"/>
      <c r="I78" s="16">
        <v>63488</v>
      </c>
      <c r="J78" s="16"/>
      <c r="K78" s="16">
        <v>103474</v>
      </c>
      <c r="L78" s="16"/>
      <c r="M78" s="16">
        <v>2465</v>
      </c>
      <c r="N78" s="16"/>
      <c r="O78" s="16">
        <v>35571</v>
      </c>
      <c r="P78" s="5"/>
      <c r="Q78" s="5"/>
      <c r="R78" s="5"/>
      <c r="S78" s="5"/>
      <c r="T78" s="5"/>
      <c r="U78" s="5"/>
    </row>
    <row r="79" spans="1:21" s="6" customFormat="1" ht="13.5" customHeight="1" x14ac:dyDescent="0.15">
      <c r="A79" s="16" t="s">
        <v>39</v>
      </c>
      <c r="B79" s="17" t="s">
        <v>3</v>
      </c>
      <c r="C79" s="16">
        <f t="shared" si="1"/>
        <v>104768</v>
      </c>
      <c r="D79" s="16"/>
      <c r="E79" s="16">
        <v>16547</v>
      </c>
      <c r="F79" s="16"/>
      <c r="G79" s="16">
        <v>0</v>
      </c>
      <c r="H79" s="16"/>
      <c r="I79" s="16">
        <v>0</v>
      </c>
      <c r="J79" s="16"/>
      <c r="K79" s="16">
        <v>86585</v>
      </c>
      <c r="L79" s="16"/>
      <c r="M79" s="16">
        <v>1636</v>
      </c>
      <c r="N79" s="16"/>
      <c r="O79" s="16">
        <v>0</v>
      </c>
      <c r="P79" s="5"/>
      <c r="Q79" s="5"/>
      <c r="R79" s="5"/>
      <c r="S79" s="5"/>
      <c r="T79" s="5"/>
      <c r="U79" s="5"/>
    </row>
    <row r="80" spans="1:21" s="6" customFormat="1" ht="13.5" customHeight="1" x14ac:dyDescent="0.15">
      <c r="A80" s="16" t="s">
        <v>94</v>
      </c>
      <c r="B80" s="17"/>
      <c r="C80" s="16">
        <f t="shared" si="1"/>
        <v>5067</v>
      </c>
      <c r="D80" s="16"/>
      <c r="E80" s="16">
        <v>4647</v>
      </c>
      <c r="F80" s="16"/>
      <c r="G80" s="16">
        <v>231</v>
      </c>
      <c r="H80" s="16"/>
      <c r="I80" s="16">
        <v>189</v>
      </c>
      <c r="J80" s="16"/>
      <c r="K80" s="16">
        <v>0</v>
      </c>
      <c r="L80" s="16"/>
      <c r="M80" s="16">
        <v>0</v>
      </c>
      <c r="N80" s="16"/>
      <c r="O80" s="16">
        <v>0</v>
      </c>
      <c r="P80" s="5"/>
      <c r="Q80" s="5"/>
      <c r="R80" s="5"/>
      <c r="S80" s="5"/>
      <c r="T80" s="5"/>
      <c r="U80" s="5"/>
    </row>
    <row r="81" spans="1:21" s="6" customFormat="1" ht="13.5" customHeight="1" x14ac:dyDescent="0.15">
      <c r="A81" s="16" t="s">
        <v>27</v>
      </c>
      <c r="B81" s="17"/>
      <c r="C81" s="16">
        <f t="shared" si="1"/>
        <v>2118</v>
      </c>
      <c r="D81" s="16"/>
      <c r="E81" s="16">
        <v>0</v>
      </c>
      <c r="F81" s="16"/>
      <c r="G81" s="16">
        <v>0</v>
      </c>
      <c r="H81" s="16"/>
      <c r="I81" s="16">
        <v>0</v>
      </c>
      <c r="J81" s="16"/>
      <c r="K81" s="16">
        <v>1513</v>
      </c>
      <c r="L81" s="16"/>
      <c r="M81" s="16">
        <v>0</v>
      </c>
      <c r="N81" s="16"/>
      <c r="O81" s="16">
        <v>605</v>
      </c>
      <c r="P81" s="5"/>
      <c r="Q81" s="5"/>
      <c r="R81" s="5"/>
      <c r="S81" s="5"/>
      <c r="T81" s="5"/>
      <c r="U81" s="5"/>
    </row>
    <row r="82" spans="1:21" s="6" customFormat="1" ht="13.5" customHeight="1" x14ac:dyDescent="0.15">
      <c r="A82" s="16" t="s">
        <v>46</v>
      </c>
      <c r="B82" s="17"/>
      <c r="C82" s="16">
        <f t="shared" si="1"/>
        <v>282709</v>
      </c>
      <c r="D82" s="16"/>
      <c r="E82" s="16">
        <v>146826</v>
      </c>
      <c r="F82" s="16"/>
      <c r="G82" s="16">
        <v>70434</v>
      </c>
      <c r="H82" s="16"/>
      <c r="I82" s="16">
        <v>14380</v>
      </c>
      <c r="J82" s="16"/>
      <c r="K82" s="16">
        <v>20755</v>
      </c>
      <c r="L82" s="16"/>
      <c r="M82" s="16">
        <v>2133</v>
      </c>
      <c r="N82" s="16"/>
      <c r="O82" s="16">
        <v>28181</v>
      </c>
      <c r="P82" s="5"/>
      <c r="Q82" s="5"/>
      <c r="R82" s="5"/>
      <c r="S82" s="5"/>
      <c r="T82" s="5"/>
      <c r="U82" s="5"/>
    </row>
    <row r="83" spans="1:21" s="6" customFormat="1" ht="13.5" customHeight="1" x14ac:dyDescent="0.15">
      <c r="A83" s="16" t="s">
        <v>73</v>
      </c>
      <c r="B83" s="17"/>
      <c r="C83" s="16">
        <f t="shared" si="1"/>
        <v>601867</v>
      </c>
      <c r="D83" s="16"/>
      <c r="E83" s="16">
        <v>430806</v>
      </c>
      <c r="F83" s="16"/>
      <c r="G83" s="16">
        <v>125000</v>
      </c>
      <c r="H83" s="16"/>
      <c r="I83" s="16">
        <v>14211</v>
      </c>
      <c r="J83" s="16"/>
      <c r="K83" s="16">
        <v>21835</v>
      </c>
      <c r="L83" s="16"/>
      <c r="M83" s="16">
        <v>3459</v>
      </c>
      <c r="N83" s="16"/>
      <c r="O83" s="16">
        <v>6556</v>
      </c>
      <c r="P83" s="5"/>
      <c r="Q83" s="5"/>
      <c r="R83" s="5"/>
      <c r="S83" s="5"/>
      <c r="T83" s="5"/>
      <c r="U83" s="5"/>
    </row>
    <row r="84" spans="1:21" s="6" customFormat="1" ht="13.5" customHeight="1" x14ac:dyDescent="0.15">
      <c r="A84" s="16" t="s">
        <v>47</v>
      </c>
      <c r="B84" s="17"/>
      <c r="C84" s="16">
        <f t="shared" si="1"/>
        <v>505523</v>
      </c>
      <c r="D84" s="16"/>
      <c r="E84" s="16">
        <v>214392</v>
      </c>
      <c r="F84" s="16"/>
      <c r="G84" s="16">
        <v>95233</v>
      </c>
      <c r="H84" s="16"/>
      <c r="I84" s="16">
        <v>66351</v>
      </c>
      <c r="J84" s="16"/>
      <c r="K84" s="16">
        <v>86632</v>
      </c>
      <c r="L84" s="16"/>
      <c r="M84" s="16">
        <v>11639</v>
      </c>
      <c r="N84" s="16"/>
      <c r="O84" s="16">
        <v>31276</v>
      </c>
      <c r="P84" s="5"/>
      <c r="Q84" s="5"/>
      <c r="R84" s="5"/>
      <c r="S84" s="5"/>
      <c r="T84" s="5"/>
      <c r="U84" s="5"/>
    </row>
    <row r="85" spans="1:21" s="6" customFormat="1" ht="13.5" customHeight="1" x14ac:dyDescent="0.15">
      <c r="A85" s="16" t="s">
        <v>76</v>
      </c>
      <c r="B85" s="17"/>
      <c r="C85" s="16">
        <f t="shared" si="1"/>
        <v>364338</v>
      </c>
      <c r="D85" s="16"/>
      <c r="E85" s="16">
        <v>282700</v>
      </c>
      <c r="F85" s="16"/>
      <c r="G85" s="16">
        <v>80429</v>
      </c>
      <c r="H85" s="16"/>
      <c r="I85" s="16">
        <v>66</v>
      </c>
      <c r="J85" s="16"/>
      <c r="K85" s="16">
        <v>-1726</v>
      </c>
      <c r="L85" s="16"/>
      <c r="M85" s="16">
        <v>0</v>
      </c>
      <c r="N85" s="16"/>
      <c r="O85" s="16">
        <v>2869</v>
      </c>
      <c r="P85" s="5"/>
      <c r="Q85" s="5"/>
      <c r="R85" s="5"/>
      <c r="S85" s="5"/>
      <c r="T85" s="5"/>
      <c r="U85" s="5"/>
    </row>
    <row r="86" spans="1:21" s="6" customFormat="1" ht="13.5" customHeight="1" x14ac:dyDescent="0.15">
      <c r="A86" s="16" t="s">
        <v>74</v>
      </c>
      <c r="B86" s="17"/>
      <c r="C86" s="16">
        <f t="shared" si="1"/>
        <v>3398464</v>
      </c>
      <c r="D86" s="16"/>
      <c r="E86" s="16">
        <v>767899</v>
      </c>
      <c r="F86" s="16"/>
      <c r="G86" s="16">
        <v>336468</v>
      </c>
      <c r="H86" s="16"/>
      <c r="I86" s="16">
        <v>93001</v>
      </c>
      <c r="J86" s="16"/>
      <c r="K86" s="16">
        <v>1663046</v>
      </c>
      <c r="L86" s="16"/>
      <c r="M86" s="16">
        <v>106723</v>
      </c>
      <c r="N86" s="16"/>
      <c r="O86" s="16">
        <v>431327</v>
      </c>
      <c r="P86" s="5"/>
      <c r="Q86" s="5"/>
      <c r="R86" s="5"/>
      <c r="S86" s="5"/>
      <c r="T86" s="5"/>
      <c r="U86" s="5"/>
    </row>
    <row r="87" spans="1:21" s="6" customFormat="1" ht="13.5" customHeight="1" x14ac:dyDescent="0.15">
      <c r="A87" s="16" t="s">
        <v>53</v>
      </c>
      <c r="B87" s="17"/>
      <c r="C87" s="16">
        <f t="shared" si="1"/>
        <v>915022</v>
      </c>
      <c r="D87" s="16"/>
      <c r="E87" s="16">
        <v>345466</v>
      </c>
      <c r="F87" s="16"/>
      <c r="G87" s="16">
        <v>144952</v>
      </c>
      <c r="H87" s="16"/>
      <c r="I87" s="16">
        <v>54869</v>
      </c>
      <c r="J87" s="16"/>
      <c r="K87" s="16">
        <v>262884</v>
      </c>
      <c r="L87" s="16"/>
      <c r="M87" s="16">
        <v>2115</v>
      </c>
      <c r="N87" s="16"/>
      <c r="O87" s="16">
        <v>104736</v>
      </c>
      <c r="P87" s="5"/>
      <c r="Q87" s="5"/>
      <c r="R87" s="5"/>
      <c r="S87" s="5"/>
      <c r="T87" s="5"/>
      <c r="U87" s="5"/>
    </row>
    <row r="88" spans="1:21" s="6" customFormat="1" ht="13.5" customHeight="1" x14ac:dyDescent="0.15">
      <c r="A88" s="16" t="s">
        <v>29</v>
      </c>
      <c r="B88" s="17"/>
      <c r="C88" s="16">
        <f t="shared" si="1"/>
        <v>316847</v>
      </c>
      <c r="D88" s="16"/>
      <c r="E88" s="16">
        <v>96819</v>
      </c>
      <c r="F88" s="16"/>
      <c r="G88" s="16">
        <v>24503</v>
      </c>
      <c r="H88" s="16"/>
      <c r="I88" s="16">
        <v>32901</v>
      </c>
      <c r="J88" s="16"/>
      <c r="K88" s="16">
        <v>150637</v>
      </c>
      <c r="L88" s="16"/>
      <c r="M88" s="16">
        <v>1976</v>
      </c>
      <c r="N88" s="16"/>
      <c r="O88" s="16">
        <v>10011</v>
      </c>
      <c r="P88" s="5"/>
      <c r="Q88" s="5"/>
      <c r="R88" s="5"/>
      <c r="S88" s="5"/>
      <c r="T88" s="5"/>
      <c r="U88" s="5"/>
    </row>
    <row r="89" spans="1:21" s="6" customFormat="1" ht="13.5" customHeight="1" x14ac:dyDescent="0.15">
      <c r="A89" s="16" t="s">
        <v>79</v>
      </c>
      <c r="B89" s="17"/>
      <c r="C89" s="16">
        <f t="shared" si="1"/>
        <v>1875</v>
      </c>
      <c r="D89" s="16"/>
      <c r="E89" s="16">
        <v>0</v>
      </c>
      <c r="F89" s="16"/>
      <c r="G89" s="16">
        <v>0</v>
      </c>
      <c r="H89" s="16"/>
      <c r="I89" s="16">
        <v>0</v>
      </c>
      <c r="J89" s="16"/>
      <c r="K89" s="16">
        <v>2241</v>
      </c>
      <c r="L89" s="16"/>
      <c r="M89" s="16">
        <v>0</v>
      </c>
      <c r="N89" s="16"/>
      <c r="O89" s="16">
        <v>-366</v>
      </c>
      <c r="P89" s="5"/>
      <c r="Q89" s="5"/>
      <c r="R89" s="5"/>
      <c r="S89" s="5"/>
      <c r="T89" s="5"/>
      <c r="U89" s="5"/>
    </row>
    <row r="90" spans="1:21" s="6" customFormat="1" ht="13.5" customHeight="1" x14ac:dyDescent="0.15">
      <c r="A90" s="16" t="s">
        <v>63</v>
      </c>
      <c r="B90" s="17"/>
      <c r="C90" s="16">
        <f t="shared" si="1"/>
        <v>59995</v>
      </c>
      <c r="D90" s="22"/>
      <c r="E90" s="16">
        <v>3110</v>
      </c>
      <c r="F90" s="16"/>
      <c r="G90" s="16">
        <v>0</v>
      </c>
      <c r="H90" s="16"/>
      <c r="I90" s="16">
        <v>5322</v>
      </c>
      <c r="J90" s="16"/>
      <c r="K90" s="16">
        <v>48832</v>
      </c>
      <c r="L90" s="22"/>
      <c r="M90" s="16">
        <v>1855</v>
      </c>
      <c r="N90" s="16"/>
      <c r="O90" s="16">
        <v>876</v>
      </c>
      <c r="P90" s="5"/>
      <c r="Q90" s="5"/>
      <c r="R90" s="5"/>
      <c r="S90" s="5"/>
      <c r="T90" s="5"/>
      <c r="U90" s="5"/>
    </row>
    <row r="91" spans="1:21" s="6" customFormat="1" ht="13.5" customHeight="1" x14ac:dyDescent="0.15">
      <c r="A91" s="16" t="s">
        <v>31</v>
      </c>
      <c r="B91" s="17"/>
      <c r="C91" s="16">
        <f>SUM(E91:O91)</f>
        <v>22915</v>
      </c>
      <c r="D91" s="21"/>
      <c r="E91" s="16">
        <v>19027</v>
      </c>
      <c r="F91" s="16"/>
      <c r="G91" s="16">
        <v>2854</v>
      </c>
      <c r="H91" s="16"/>
      <c r="I91" s="16">
        <v>453</v>
      </c>
      <c r="J91" s="16"/>
      <c r="K91" s="16">
        <v>581</v>
      </c>
      <c r="L91" s="21"/>
      <c r="M91" s="16">
        <v>0</v>
      </c>
      <c r="N91" s="16"/>
      <c r="O91" s="16">
        <v>0</v>
      </c>
      <c r="P91" s="5"/>
      <c r="Q91" s="5"/>
      <c r="R91" s="5"/>
      <c r="S91" s="5"/>
      <c r="T91" s="5"/>
      <c r="U91" s="5"/>
    </row>
    <row r="92" spans="1:21" s="6" customFormat="1" ht="13.5" customHeight="1" x14ac:dyDescent="0.15">
      <c r="A92" s="16" t="s">
        <v>40</v>
      </c>
      <c r="B92" s="17"/>
      <c r="C92" s="16">
        <f t="shared" si="1"/>
        <v>399666</v>
      </c>
      <c r="D92" s="21"/>
      <c r="E92" s="16">
        <v>214865</v>
      </c>
      <c r="F92" s="16"/>
      <c r="G92" s="16">
        <v>103165</v>
      </c>
      <c r="H92" s="16"/>
      <c r="I92" s="16">
        <v>20862</v>
      </c>
      <c r="J92" s="16"/>
      <c r="K92" s="16">
        <v>8539</v>
      </c>
      <c r="L92" s="21"/>
      <c r="M92" s="16">
        <v>0</v>
      </c>
      <c r="N92" s="16"/>
      <c r="O92" s="16">
        <v>52235</v>
      </c>
      <c r="P92" s="5"/>
      <c r="Q92" s="5"/>
      <c r="R92" s="5"/>
      <c r="S92" s="5"/>
      <c r="T92" s="5"/>
      <c r="U92" s="5"/>
    </row>
    <row r="93" spans="1:21" s="6" customFormat="1" ht="13.5" customHeight="1" x14ac:dyDescent="0.15">
      <c r="A93" s="16" t="s">
        <v>41</v>
      </c>
      <c r="B93" s="17"/>
      <c r="C93" s="16">
        <f t="shared" si="1"/>
        <v>1128725</v>
      </c>
      <c r="D93" s="21"/>
      <c r="E93" s="16">
        <v>795659</v>
      </c>
      <c r="F93" s="16"/>
      <c r="G93" s="16">
        <v>227103</v>
      </c>
      <c r="H93" s="16"/>
      <c r="I93" s="16">
        <v>21393</v>
      </c>
      <c r="J93" s="16"/>
      <c r="K93" s="16">
        <v>62614</v>
      </c>
      <c r="L93" s="21"/>
      <c r="M93" s="16">
        <v>6376</v>
      </c>
      <c r="N93" s="16"/>
      <c r="O93" s="16">
        <v>15580</v>
      </c>
      <c r="P93" s="5"/>
      <c r="Q93" s="5"/>
      <c r="R93" s="5"/>
      <c r="S93" s="5"/>
      <c r="T93" s="5"/>
      <c r="U93" s="5"/>
    </row>
    <row r="94" spans="1:21" s="6" customFormat="1" ht="13.5" customHeight="1" x14ac:dyDescent="0.15">
      <c r="A94" s="16" t="s">
        <v>42</v>
      </c>
      <c r="B94" s="17"/>
      <c r="C94" s="16">
        <f t="shared" si="1"/>
        <v>450111</v>
      </c>
      <c r="D94" s="21"/>
      <c r="E94" s="16">
        <v>246174</v>
      </c>
      <c r="F94" s="16"/>
      <c r="G94" s="16">
        <v>115273</v>
      </c>
      <c r="H94" s="16"/>
      <c r="I94" s="16">
        <v>20813</v>
      </c>
      <c r="J94" s="16"/>
      <c r="K94" s="16">
        <v>10293</v>
      </c>
      <c r="L94" s="21"/>
      <c r="M94" s="16">
        <v>0</v>
      </c>
      <c r="N94" s="16"/>
      <c r="O94" s="16">
        <v>57558</v>
      </c>
      <c r="P94" s="5"/>
      <c r="Q94" s="5"/>
      <c r="R94" s="5"/>
      <c r="S94" s="5"/>
      <c r="T94" s="5"/>
      <c r="U94" s="5"/>
    </row>
    <row r="95" spans="1:21" s="6" customFormat="1" ht="13.5" customHeight="1" x14ac:dyDescent="0.15">
      <c r="A95" s="16" t="s">
        <v>43</v>
      </c>
      <c r="B95" s="17"/>
      <c r="C95" s="21">
        <f t="shared" si="1"/>
        <v>1543118</v>
      </c>
      <c r="D95" s="21"/>
      <c r="E95" s="16">
        <v>1155163</v>
      </c>
      <c r="F95" s="16"/>
      <c r="G95" s="16">
        <v>334770</v>
      </c>
      <c r="H95" s="16"/>
      <c r="I95" s="16">
        <v>2520</v>
      </c>
      <c r="J95" s="16"/>
      <c r="K95" s="16">
        <v>30670</v>
      </c>
      <c r="L95" s="21"/>
      <c r="M95" s="16">
        <v>12440</v>
      </c>
      <c r="N95" s="16"/>
      <c r="O95" s="16">
        <v>7555</v>
      </c>
      <c r="P95" s="5"/>
      <c r="Q95" s="5"/>
      <c r="R95" s="5"/>
      <c r="S95" s="5"/>
      <c r="T95" s="5"/>
      <c r="U95" s="5"/>
    </row>
    <row r="96" spans="1:21" s="6" customFormat="1" ht="13.5" customHeight="1" x14ac:dyDescent="0.15">
      <c r="A96" s="16" t="s">
        <v>64</v>
      </c>
      <c r="B96" s="17"/>
      <c r="C96" s="21">
        <f t="shared" si="1"/>
        <v>13</v>
      </c>
      <c r="D96" s="21"/>
      <c r="E96" s="16">
        <v>0</v>
      </c>
      <c r="F96" s="16"/>
      <c r="G96" s="16">
        <v>0</v>
      </c>
      <c r="H96" s="16"/>
      <c r="I96" s="16">
        <v>0</v>
      </c>
      <c r="J96" s="16"/>
      <c r="K96" s="16">
        <v>13</v>
      </c>
      <c r="L96" s="21"/>
      <c r="M96" s="16">
        <v>0</v>
      </c>
      <c r="N96" s="16"/>
      <c r="O96" s="16">
        <v>0</v>
      </c>
      <c r="P96" s="5"/>
      <c r="Q96" s="5"/>
      <c r="R96" s="5"/>
      <c r="S96" s="5"/>
      <c r="T96" s="5"/>
      <c r="U96" s="5"/>
    </row>
    <row r="97" spans="1:21" s="6" customFormat="1" ht="13.5" customHeight="1" x14ac:dyDescent="0.15">
      <c r="A97" s="16" t="s">
        <v>75</v>
      </c>
      <c r="B97" s="17"/>
      <c r="C97" s="30">
        <f t="shared" si="1"/>
        <v>27253</v>
      </c>
      <c r="D97" s="21"/>
      <c r="E97" s="16">
        <v>935</v>
      </c>
      <c r="F97" s="16"/>
      <c r="G97" s="16">
        <v>58</v>
      </c>
      <c r="H97" s="16"/>
      <c r="I97" s="16">
        <v>2612</v>
      </c>
      <c r="J97" s="16"/>
      <c r="K97" s="16">
        <v>22848</v>
      </c>
      <c r="L97" s="21"/>
      <c r="M97" s="16">
        <v>800</v>
      </c>
      <c r="N97" s="16"/>
      <c r="O97" s="16">
        <v>0</v>
      </c>
      <c r="P97" s="5"/>
      <c r="Q97" s="5"/>
      <c r="R97" s="5"/>
      <c r="S97" s="5"/>
      <c r="T97" s="5"/>
      <c r="U97" s="5"/>
    </row>
    <row r="98" spans="1:21" s="6" customFormat="1" ht="13.5" customHeight="1" x14ac:dyDescent="0.15">
      <c r="A98" s="20"/>
      <c r="B98" s="17"/>
      <c r="C98" s="16"/>
      <c r="D98" s="16"/>
      <c r="E98" s="27"/>
      <c r="F98" s="16"/>
      <c r="G98" s="27"/>
      <c r="H98" s="16"/>
      <c r="I98" s="27"/>
      <c r="J98" s="16"/>
      <c r="K98" s="27"/>
      <c r="L98" s="16"/>
      <c r="M98" s="27"/>
      <c r="N98" s="16"/>
      <c r="O98" s="27"/>
      <c r="P98" s="5"/>
      <c r="Q98" s="5"/>
      <c r="R98" s="5"/>
      <c r="S98" s="5"/>
      <c r="T98" s="5"/>
      <c r="U98" s="5"/>
    </row>
    <row r="99" spans="1:21" s="6" customFormat="1" ht="13.5" customHeight="1" x14ac:dyDescent="0.15">
      <c r="A99" s="16" t="s">
        <v>11</v>
      </c>
      <c r="B99" s="17" t="s">
        <v>3</v>
      </c>
      <c r="C99" s="18">
        <f>SUM(C60:C98)</f>
        <v>14554672</v>
      </c>
      <c r="D99" s="16"/>
      <c r="E99" s="18">
        <f>SUM(E60:E97)</f>
        <v>6739113</v>
      </c>
      <c r="F99" s="16"/>
      <c r="G99" s="18">
        <f>SUM(G60:G97)</f>
        <v>2212671</v>
      </c>
      <c r="H99" s="16"/>
      <c r="I99" s="18">
        <f>SUM(I60:I97)</f>
        <v>611664</v>
      </c>
      <c r="J99" s="16"/>
      <c r="K99" s="18">
        <f>SUM(K60:K97)</f>
        <v>3848903</v>
      </c>
      <c r="L99" s="16"/>
      <c r="M99" s="18">
        <f>SUM(M60:M97)</f>
        <v>237047</v>
      </c>
      <c r="N99" s="16"/>
      <c r="O99" s="18">
        <f>SUM(O60:O97)</f>
        <v>905274</v>
      </c>
      <c r="P99" s="5"/>
      <c r="Q99" s="5"/>
      <c r="R99" s="5"/>
      <c r="S99" s="5"/>
      <c r="T99" s="5"/>
      <c r="U99" s="5"/>
    </row>
    <row r="100" spans="1:21" s="6" customFormat="1" ht="13.5" customHeight="1" x14ac:dyDescent="0.15">
      <c r="A100" s="16"/>
      <c r="B100" s="17" t="s">
        <v>3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"/>
      <c r="Q100" s="5"/>
      <c r="R100" s="5"/>
      <c r="S100" s="5"/>
      <c r="T100" s="5"/>
      <c r="U100" s="5"/>
    </row>
    <row r="101" spans="1:21" s="6" customFormat="1" ht="13.5" customHeight="1" x14ac:dyDescent="0.15">
      <c r="A101" s="16" t="s">
        <v>9</v>
      </c>
      <c r="B101" s="17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5"/>
      <c r="Q101" s="5"/>
      <c r="R101" s="5"/>
      <c r="S101" s="5"/>
      <c r="T101" s="5"/>
      <c r="U101" s="5"/>
    </row>
    <row r="102" spans="1:21" s="6" customFormat="1" ht="13.5" customHeight="1" x14ac:dyDescent="0.15">
      <c r="A102" s="16" t="s">
        <v>56</v>
      </c>
      <c r="B102" s="17"/>
      <c r="C102" s="21">
        <f>SUM(E102:O102)</f>
        <v>41881</v>
      </c>
      <c r="D102" s="16"/>
      <c r="E102" s="16">
        <v>23469</v>
      </c>
      <c r="F102" s="16"/>
      <c r="G102" s="16">
        <v>11216</v>
      </c>
      <c r="H102" s="16"/>
      <c r="I102" s="16">
        <v>1947</v>
      </c>
      <c r="J102" s="16"/>
      <c r="K102" s="16">
        <v>5249</v>
      </c>
      <c r="L102" s="16"/>
      <c r="M102" s="16">
        <v>0</v>
      </c>
      <c r="N102" s="16"/>
      <c r="O102" s="16">
        <v>0</v>
      </c>
      <c r="P102" s="5"/>
      <c r="Q102" s="5"/>
      <c r="R102" s="5"/>
      <c r="S102" s="5"/>
      <c r="T102" s="5"/>
      <c r="U102" s="5"/>
    </row>
    <row r="103" spans="1:21" s="6" customFormat="1" ht="13.5" customHeight="1" x14ac:dyDescent="0.15">
      <c r="A103" s="16" t="s">
        <v>37</v>
      </c>
      <c r="B103" s="17"/>
      <c r="C103" s="21">
        <f>SUM(E103:O103)</f>
        <v>205175</v>
      </c>
      <c r="D103" s="21"/>
      <c r="E103" s="21">
        <v>130746</v>
      </c>
      <c r="F103" s="21"/>
      <c r="G103" s="21">
        <v>64066</v>
      </c>
      <c r="H103" s="21"/>
      <c r="I103" s="21">
        <v>0</v>
      </c>
      <c r="J103" s="21"/>
      <c r="K103" s="21">
        <v>10363</v>
      </c>
      <c r="L103" s="21"/>
      <c r="M103" s="21">
        <v>0</v>
      </c>
      <c r="N103" s="21"/>
      <c r="O103" s="21">
        <v>0</v>
      </c>
      <c r="P103" s="5"/>
      <c r="Q103" s="5"/>
      <c r="R103" s="5"/>
      <c r="S103" s="5"/>
      <c r="T103" s="5"/>
      <c r="U103" s="5"/>
    </row>
    <row r="104" spans="1:21" s="6" customFormat="1" ht="13.5" customHeight="1" x14ac:dyDescent="0.15">
      <c r="A104" s="16" t="s">
        <v>65</v>
      </c>
      <c r="B104" s="17"/>
      <c r="C104" s="30">
        <f>SUM(E104:O104)</f>
        <v>489652</v>
      </c>
      <c r="D104" s="21"/>
      <c r="E104" s="30">
        <v>328375</v>
      </c>
      <c r="F104" s="21"/>
      <c r="G104" s="30">
        <v>160897</v>
      </c>
      <c r="H104" s="21"/>
      <c r="I104" s="30">
        <v>0</v>
      </c>
      <c r="J104" s="21"/>
      <c r="K104" s="30">
        <v>380</v>
      </c>
      <c r="L104" s="21"/>
      <c r="M104" s="30">
        <v>0</v>
      </c>
      <c r="N104" s="21"/>
      <c r="O104" s="30">
        <v>0</v>
      </c>
      <c r="P104" s="5"/>
      <c r="Q104" s="5"/>
      <c r="R104" s="5"/>
      <c r="S104" s="5"/>
      <c r="T104" s="5"/>
      <c r="U104" s="5"/>
    </row>
    <row r="105" spans="1:21" s="6" customFormat="1" ht="13.5" customHeight="1" x14ac:dyDescent="0.15">
      <c r="A105" s="16"/>
      <c r="B105" s="17"/>
      <c r="C105" s="21"/>
      <c r="D105" s="16"/>
      <c r="E105" s="21"/>
      <c r="F105" s="16"/>
      <c r="G105" s="21"/>
      <c r="H105" s="16"/>
      <c r="I105" s="21"/>
      <c r="J105" s="16"/>
      <c r="K105" s="21"/>
      <c r="L105" s="16"/>
      <c r="M105" s="21"/>
      <c r="N105" s="16"/>
      <c r="O105" s="21"/>
      <c r="P105" s="5"/>
      <c r="Q105" s="5"/>
      <c r="R105" s="5"/>
      <c r="S105" s="5"/>
      <c r="T105" s="5"/>
      <c r="U105" s="5"/>
    </row>
    <row r="106" spans="1:21" s="6" customFormat="1" ht="13.5" customHeight="1" x14ac:dyDescent="0.15">
      <c r="A106" s="16" t="s">
        <v>12</v>
      </c>
      <c r="B106" s="17"/>
      <c r="C106" s="18">
        <f>SUM(E106+G106+I106+K106+M106+O106)</f>
        <v>736708</v>
      </c>
      <c r="D106" s="16"/>
      <c r="E106" s="18">
        <f>SUM(E102:E105)</f>
        <v>482590</v>
      </c>
      <c r="F106" s="16"/>
      <c r="G106" s="18">
        <f>SUM(G102:G105)</f>
        <v>236179</v>
      </c>
      <c r="H106" s="16"/>
      <c r="I106" s="18">
        <f>SUM(I102:I105)</f>
        <v>1947</v>
      </c>
      <c r="J106" s="16"/>
      <c r="K106" s="18">
        <f>SUM(K102:K105)</f>
        <v>15992</v>
      </c>
      <c r="L106" s="16"/>
      <c r="M106" s="18">
        <f>SUM(M102:M105)</f>
        <v>0</v>
      </c>
      <c r="N106" s="16"/>
      <c r="O106" s="18">
        <f>SUM(O102:O105)</f>
        <v>0</v>
      </c>
      <c r="P106" s="5"/>
      <c r="Q106" s="5"/>
      <c r="R106" s="5"/>
      <c r="S106" s="5"/>
      <c r="T106" s="5"/>
      <c r="U106" s="5"/>
    </row>
    <row r="107" spans="1:21" s="6" customFormat="1" ht="13.5" customHeight="1" x14ac:dyDescent="0.15">
      <c r="A107" s="16"/>
      <c r="B107" s="17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"/>
      <c r="Q107" s="5"/>
      <c r="R107" s="5"/>
      <c r="S107" s="5"/>
      <c r="T107" s="5"/>
      <c r="U107" s="5"/>
    </row>
    <row r="108" spans="1:21" s="6" customFormat="1" ht="13.5" customHeight="1" x14ac:dyDescent="0.15">
      <c r="A108" s="16" t="s">
        <v>7</v>
      </c>
      <c r="B108" s="17" t="s">
        <v>3</v>
      </c>
      <c r="C108" s="16"/>
      <c r="D108" s="16"/>
      <c r="E108" s="16" t="s">
        <v>3</v>
      </c>
      <c r="F108" s="16"/>
      <c r="G108" s="16" t="s">
        <v>3</v>
      </c>
      <c r="H108" s="16"/>
      <c r="I108" s="16" t="s">
        <v>3</v>
      </c>
      <c r="J108" s="16"/>
      <c r="K108" s="16" t="s">
        <v>3</v>
      </c>
      <c r="L108" s="16"/>
      <c r="M108" s="16" t="s">
        <v>3</v>
      </c>
      <c r="N108" s="16"/>
      <c r="O108" s="16" t="s">
        <v>3</v>
      </c>
      <c r="P108" s="5"/>
      <c r="Q108" s="5"/>
      <c r="R108" s="5"/>
      <c r="S108" s="5"/>
      <c r="T108" s="5"/>
      <c r="U108" s="5"/>
    </row>
    <row r="109" spans="1:21" s="6" customFormat="1" ht="13.5" customHeight="1" x14ac:dyDescent="0.15">
      <c r="A109" s="16" t="s">
        <v>51</v>
      </c>
      <c r="B109" s="17" t="s">
        <v>3</v>
      </c>
      <c r="C109" s="16">
        <f>SUM(E109:O109)</f>
        <v>6845006</v>
      </c>
      <c r="D109" s="16"/>
      <c r="E109" s="16">
        <v>602664</v>
      </c>
      <c r="F109" s="16"/>
      <c r="G109" s="16">
        <v>253548</v>
      </c>
      <c r="H109" s="16"/>
      <c r="I109" s="16">
        <v>5659</v>
      </c>
      <c r="J109" s="16"/>
      <c r="K109" s="16">
        <v>5980028</v>
      </c>
      <c r="L109" s="16"/>
      <c r="M109" s="16">
        <v>1575</v>
      </c>
      <c r="N109" s="16"/>
      <c r="O109" s="16">
        <v>1532</v>
      </c>
      <c r="P109" s="5"/>
      <c r="Q109" s="5"/>
      <c r="R109" s="5"/>
      <c r="S109" s="5"/>
      <c r="T109" s="5"/>
      <c r="U109" s="5"/>
    </row>
    <row r="110" spans="1:21" s="6" customFormat="1" ht="13.5" customHeight="1" x14ac:dyDescent="0.15">
      <c r="A110" s="16" t="s">
        <v>45</v>
      </c>
      <c r="B110" s="17" t="s">
        <v>3</v>
      </c>
      <c r="C110" s="16">
        <f>SUM(E110:O110)</f>
        <v>77034</v>
      </c>
      <c r="D110" s="16"/>
      <c r="E110" s="21">
        <v>12802</v>
      </c>
      <c r="F110" s="16"/>
      <c r="G110" s="21">
        <v>5096</v>
      </c>
      <c r="H110" s="16"/>
      <c r="I110" s="16">
        <v>4632</v>
      </c>
      <c r="J110" s="16"/>
      <c r="K110" s="16">
        <v>33119</v>
      </c>
      <c r="L110" s="16"/>
      <c r="M110" s="21">
        <v>21385</v>
      </c>
      <c r="N110" s="16"/>
      <c r="O110" s="21">
        <v>0</v>
      </c>
      <c r="P110" s="5"/>
      <c r="Q110" s="5"/>
      <c r="R110" s="5"/>
      <c r="S110" s="5"/>
      <c r="T110" s="5"/>
      <c r="U110" s="5"/>
    </row>
    <row r="111" spans="1:21" s="6" customFormat="1" ht="13.5" customHeight="1" x14ac:dyDescent="0.15">
      <c r="A111" s="16" t="s">
        <v>60</v>
      </c>
      <c r="B111" s="17"/>
      <c r="C111" s="30">
        <f>SUM(E111:O111)</f>
        <v>8228</v>
      </c>
      <c r="D111" s="16"/>
      <c r="E111" s="21">
        <v>0</v>
      </c>
      <c r="F111" s="16"/>
      <c r="G111" s="21">
        <v>0</v>
      </c>
      <c r="H111" s="16"/>
      <c r="I111" s="16">
        <v>0</v>
      </c>
      <c r="J111" s="16"/>
      <c r="K111" s="16">
        <v>8228</v>
      </c>
      <c r="L111" s="16"/>
      <c r="M111" s="21">
        <v>0</v>
      </c>
      <c r="N111" s="16"/>
      <c r="O111" s="21">
        <v>0</v>
      </c>
      <c r="P111" s="5"/>
      <c r="Q111" s="5"/>
      <c r="R111" s="5"/>
      <c r="S111" s="5"/>
      <c r="T111" s="5"/>
      <c r="U111" s="5"/>
    </row>
    <row r="112" spans="1:21" s="6" customFormat="1" ht="13.5" customHeight="1" x14ac:dyDescent="0.15">
      <c r="A112" s="16"/>
      <c r="B112" s="17"/>
      <c r="C112" s="16"/>
      <c r="D112" s="16"/>
      <c r="E112" s="27"/>
      <c r="F112" s="16"/>
      <c r="G112" s="27"/>
      <c r="H112" s="16"/>
      <c r="I112" s="27"/>
      <c r="J112" s="16"/>
      <c r="K112" s="27"/>
      <c r="L112" s="16"/>
      <c r="M112" s="27"/>
      <c r="N112" s="16"/>
      <c r="O112" s="27"/>
      <c r="P112" s="5"/>
      <c r="Q112" s="5"/>
      <c r="R112" s="5"/>
      <c r="S112" s="5"/>
      <c r="T112" s="5"/>
      <c r="U112" s="5"/>
    </row>
    <row r="113" spans="1:21" s="6" customFormat="1" ht="13.5" customHeight="1" x14ac:dyDescent="0.15">
      <c r="A113" s="16" t="s">
        <v>13</v>
      </c>
      <c r="B113" s="17" t="s">
        <v>3</v>
      </c>
      <c r="C113" s="18">
        <f>SUM(C109:C112)</f>
        <v>6930268</v>
      </c>
      <c r="D113" s="16"/>
      <c r="E113" s="18">
        <f>SUM(E109:E111)</f>
        <v>615466</v>
      </c>
      <c r="F113" s="16"/>
      <c r="G113" s="18">
        <f>SUM(G109:G111)</f>
        <v>258644</v>
      </c>
      <c r="H113" s="16"/>
      <c r="I113" s="18">
        <f>SUM(I109:I111)</f>
        <v>10291</v>
      </c>
      <c r="J113" s="16"/>
      <c r="K113" s="18">
        <f>SUM(K109:K111)</f>
        <v>6021375</v>
      </c>
      <c r="L113" s="16"/>
      <c r="M113" s="18">
        <f>SUM(M109:M111)</f>
        <v>22960</v>
      </c>
      <c r="N113" s="16"/>
      <c r="O113" s="18">
        <f>SUM(O109:O111)</f>
        <v>1532</v>
      </c>
      <c r="P113" s="5"/>
      <c r="Q113" s="5"/>
      <c r="R113" s="5"/>
      <c r="S113" s="5"/>
      <c r="T113" s="5"/>
      <c r="U113" s="5"/>
    </row>
    <row r="114" spans="1:21" s="6" customFormat="1" ht="13.5" customHeight="1" x14ac:dyDescent="0.15">
      <c r="A114" s="16"/>
      <c r="B114" s="17" t="s">
        <v>3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"/>
      <c r="Q114" s="5"/>
      <c r="R114" s="5"/>
      <c r="S114" s="5"/>
      <c r="T114" s="5"/>
      <c r="U114" s="5"/>
    </row>
    <row r="115" spans="1:21" s="6" customFormat="1" ht="13.5" customHeight="1" x14ac:dyDescent="0.15">
      <c r="A115" s="16" t="s">
        <v>67</v>
      </c>
      <c r="B115" s="17" t="s">
        <v>3</v>
      </c>
      <c r="C115" s="16"/>
      <c r="D115" s="16"/>
      <c r="E115" s="16" t="s">
        <v>3</v>
      </c>
      <c r="F115" s="16"/>
      <c r="G115" s="16" t="s">
        <v>3</v>
      </c>
      <c r="H115" s="16"/>
      <c r="I115" s="16" t="s">
        <v>3</v>
      </c>
      <c r="J115" s="16"/>
      <c r="K115" s="16" t="s">
        <v>3</v>
      </c>
      <c r="L115" s="16"/>
      <c r="M115" s="16" t="s">
        <v>3</v>
      </c>
      <c r="N115" s="16"/>
      <c r="O115" s="16" t="s">
        <v>3</v>
      </c>
      <c r="P115" s="5"/>
      <c r="Q115" s="5"/>
      <c r="R115" s="5"/>
      <c r="S115" s="5"/>
      <c r="T115" s="5"/>
      <c r="U115" s="5"/>
    </row>
    <row r="116" spans="1:21" s="6" customFormat="1" ht="13.5" customHeight="1" x14ac:dyDescent="0.15">
      <c r="A116" s="16" t="s">
        <v>68</v>
      </c>
      <c r="B116" s="17"/>
      <c r="C116" s="30">
        <f>SUM(E116:O116)</f>
        <v>190589</v>
      </c>
      <c r="D116" s="16"/>
      <c r="E116" s="16">
        <v>0</v>
      </c>
      <c r="F116" s="16"/>
      <c r="G116" s="16">
        <v>0</v>
      </c>
      <c r="H116" s="16"/>
      <c r="I116" s="16">
        <v>0</v>
      </c>
      <c r="J116" s="16"/>
      <c r="K116" s="16">
        <v>184578</v>
      </c>
      <c r="L116" s="16"/>
      <c r="M116" s="16">
        <v>6011</v>
      </c>
      <c r="N116" s="16"/>
      <c r="O116" s="16">
        <v>0</v>
      </c>
      <c r="P116" s="5"/>
      <c r="Q116" s="5"/>
      <c r="R116" s="5"/>
      <c r="S116" s="5"/>
      <c r="T116" s="5"/>
      <c r="U116" s="5"/>
    </row>
    <row r="117" spans="1:21" s="6" customFormat="1" ht="13.5" customHeight="1" x14ac:dyDescent="0.15">
      <c r="A117" s="16"/>
      <c r="B117" s="17"/>
      <c r="C117" s="16"/>
      <c r="D117" s="16"/>
      <c r="E117" s="27"/>
      <c r="F117" s="16"/>
      <c r="G117" s="27"/>
      <c r="H117" s="16"/>
      <c r="I117" s="27"/>
      <c r="J117" s="16"/>
      <c r="K117" s="27"/>
      <c r="L117" s="16"/>
      <c r="M117" s="27"/>
      <c r="N117" s="16"/>
      <c r="O117" s="27"/>
      <c r="P117" s="5"/>
      <c r="Q117" s="5"/>
      <c r="R117" s="5"/>
      <c r="S117" s="5"/>
      <c r="T117" s="5"/>
      <c r="U117" s="5"/>
    </row>
    <row r="118" spans="1:21" s="6" customFormat="1" ht="13.5" customHeight="1" x14ac:dyDescent="0.15">
      <c r="A118" s="16" t="s">
        <v>69</v>
      </c>
      <c r="B118" s="17" t="s">
        <v>3</v>
      </c>
      <c r="C118" s="18">
        <f>SUM(C116:C117)</f>
        <v>190589</v>
      </c>
      <c r="D118" s="16"/>
      <c r="E118" s="18">
        <f>SUM(E116:E116)</f>
        <v>0</v>
      </c>
      <c r="F118" s="16"/>
      <c r="G118" s="18">
        <f>SUM(G116:G116)</f>
        <v>0</v>
      </c>
      <c r="H118" s="16"/>
      <c r="I118" s="18">
        <f>SUM(I116:I116)</f>
        <v>0</v>
      </c>
      <c r="J118" s="16"/>
      <c r="K118" s="18">
        <f>SUM(K116:K116)</f>
        <v>184578</v>
      </c>
      <c r="L118" s="16"/>
      <c r="M118" s="18">
        <f>SUM(M116:M116)</f>
        <v>6011</v>
      </c>
      <c r="N118" s="16"/>
      <c r="O118" s="18">
        <f>SUM(O116:O116)</f>
        <v>0</v>
      </c>
      <c r="P118" s="5"/>
      <c r="Q118" s="5"/>
      <c r="R118" s="5"/>
      <c r="S118" s="5"/>
      <c r="T118" s="5"/>
      <c r="U118" s="5"/>
    </row>
    <row r="119" spans="1:21" s="6" customFormat="1" ht="13.5" customHeight="1" x14ac:dyDescent="0.15">
      <c r="A119" s="16"/>
      <c r="B119" s="17" t="s">
        <v>3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5"/>
      <c r="Q119" s="5"/>
      <c r="R119" s="5"/>
      <c r="S119" s="5"/>
      <c r="T119" s="5"/>
      <c r="U119" s="5"/>
    </row>
    <row r="120" spans="1:21" s="6" customFormat="1" ht="13.5" customHeight="1" x14ac:dyDescent="0.15">
      <c r="A120" s="16" t="s">
        <v>4</v>
      </c>
      <c r="B120" s="17" t="s">
        <v>3</v>
      </c>
      <c r="C120" s="18">
        <f>SUM(E120:O120)</f>
        <v>105361</v>
      </c>
      <c r="D120" s="16"/>
      <c r="E120" s="18">
        <v>0</v>
      </c>
      <c r="F120" s="16"/>
      <c r="G120" s="18">
        <v>0</v>
      </c>
      <c r="H120" s="16"/>
      <c r="I120" s="18">
        <v>0</v>
      </c>
      <c r="J120" s="16"/>
      <c r="K120" s="18">
        <v>105361</v>
      </c>
      <c r="L120" s="16"/>
      <c r="M120" s="18">
        <v>0</v>
      </c>
      <c r="N120" s="16"/>
      <c r="O120" s="18">
        <v>0</v>
      </c>
      <c r="P120" s="5"/>
      <c r="Q120" s="5"/>
      <c r="R120" s="5"/>
      <c r="S120" s="5"/>
      <c r="T120" s="5"/>
      <c r="U120" s="5"/>
    </row>
    <row r="121" spans="1:21" s="6" customFormat="1" ht="13.5" customHeight="1" x14ac:dyDescent="0.15">
      <c r="A121" s="16"/>
      <c r="B121" s="17" t="s">
        <v>3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5"/>
      <c r="Q121" s="5"/>
      <c r="R121" s="5"/>
      <c r="S121" s="5"/>
      <c r="T121" s="5"/>
      <c r="U121" s="5"/>
    </row>
    <row r="122" spans="1:21" s="6" customFormat="1" ht="13.5" customHeight="1" x14ac:dyDescent="0.15">
      <c r="A122" s="16" t="s">
        <v>54</v>
      </c>
      <c r="B122" s="17" t="s">
        <v>3</v>
      </c>
      <c r="C122" s="18">
        <f>C120+C118+C113+C106+C99+C57</f>
        <v>49511168</v>
      </c>
      <c r="D122" s="21"/>
      <c r="E122" s="31">
        <f>E120+E118+E113+E106+E99+E57</f>
        <v>18022672</v>
      </c>
      <c r="F122" s="21"/>
      <c r="G122" s="31">
        <f>G120+G118+G113+G106+G99+G57</f>
        <v>5327589</v>
      </c>
      <c r="H122" s="21"/>
      <c r="I122" s="31">
        <f>I120+I118+I113+I106+I99+I57</f>
        <v>1601251</v>
      </c>
      <c r="J122" s="21"/>
      <c r="K122" s="31">
        <f>K120+K118+K113+K106+K99+K57</f>
        <v>16939587</v>
      </c>
      <c r="L122" s="21"/>
      <c r="M122" s="31">
        <f>M120+M118+M113+M106+M99+M57</f>
        <v>5164681</v>
      </c>
      <c r="N122" s="21"/>
      <c r="O122" s="31">
        <f>O120+O118+O113+O106+O99+O57</f>
        <v>2455388</v>
      </c>
      <c r="P122" s="5"/>
      <c r="Q122" s="5"/>
      <c r="R122" s="5"/>
      <c r="S122" s="5"/>
      <c r="T122" s="5"/>
      <c r="U122" s="5"/>
    </row>
    <row r="123" spans="1:21" s="6" customFormat="1" ht="13.5" customHeight="1" x14ac:dyDescent="0.15">
      <c r="A123" s="16"/>
      <c r="B123" s="17"/>
      <c r="C123" s="21"/>
      <c r="D123" s="21"/>
      <c r="E123" s="35"/>
      <c r="F123" s="21"/>
      <c r="G123" s="35"/>
      <c r="H123" s="21"/>
      <c r="I123" s="35"/>
      <c r="J123" s="21"/>
      <c r="K123" s="35"/>
      <c r="L123" s="21"/>
      <c r="M123" s="35"/>
      <c r="N123" s="21"/>
      <c r="O123" s="35"/>
      <c r="P123" s="5"/>
      <c r="Q123" s="5"/>
      <c r="R123" s="5"/>
      <c r="S123" s="5"/>
      <c r="T123" s="5"/>
      <c r="U123" s="5"/>
    </row>
    <row r="124" spans="1:21" s="6" customFormat="1" ht="14.25" thickBot="1" x14ac:dyDescent="0.2">
      <c r="A124" s="16" t="s">
        <v>77</v>
      </c>
      <c r="B124" s="16"/>
      <c r="C124" s="32">
        <f>C122</f>
        <v>49511168</v>
      </c>
      <c r="D124" s="28"/>
      <c r="E124" s="32">
        <f>E122</f>
        <v>18022672</v>
      </c>
      <c r="F124" s="28"/>
      <c r="G124" s="32">
        <f>G122</f>
        <v>5327589</v>
      </c>
      <c r="H124" s="28"/>
      <c r="I124" s="32">
        <f>I122</f>
        <v>1601251</v>
      </c>
      <c r="J124" s="28"/>
      <c r="K124" s="32">
        <f>K122</f>
        <v>16939587</v>
      </c>
      <c r="L124" s="16"/>
      <c r="M124" s="32">
        <f>M122</f>
        <v>5164681</v>
      </c>
      <c r="N124" s="28"/>
      <c r="O124" s="32">
        <f>O122</f>
        <v>2455388</v>
      </c>
      <c r="P124" s="5"/>
      <c r="Q124" s="5"/>
      <c r="R124" s="5"/>
      <c r="S124" s="5"/>
      <c r="T124" s="5"/>
      <c r="U124" s="5"/>
    </row>
    <row r="125" spans="1:21" ht="12.75" thickTop="1" x14ac:dyDescent="0.15">
      <c r="C125" s="40">
        <v>49511168</v>
      </c>
      <c r="D125" s="40"/>
      <c r="E125" s="40">
        <v>18022671.66</v>
      </c>
      <c r="F125" s="40"/>
      <c r="G125" s="40">
        <v>5327588.55</v>
      </c>
      <c r="H125" s="40"/>
      <c r="I125" s="40">
        <v>1601251.02</v>
      </c>
      <c r="J125" s="40"/>
      <c r="K125" s="40">
        <v>16939587</v>
      </c>
      <c r="L125" s="40"/>
      <c r="M125" s="40">
        <v>5164681.49</v>
      </c>
      <c r="N125" s="40"/>
      <c r="O125" s="40">
        <v>2455388.2200000002</v>
      </c>
    </row>
    <row r="126" spans="1:21" x14ac:dyDescent="0.15">
      <c r="C126" s="3">
        <f>C124-C125</f>
        <v>0</v>
      </c>
      <c r="E126" s="3">
        <f>E124-E125</f>
        <v>0.33999999985098839</v>
      </c>
      <c r="G126" s="3">
        <f>G124-G125</f>
        <v>0.45000000018626451</v>
      </c>
      <c r="I126" s="3">
        <f>I124-I125</f>
        <v>-2.0000000018626451E-2</v>
      </c>
      <c r="K126" s="3">
        <f>K124-K125</f>
        <v>0</v>
      </c>
      <c r="M126" s="3">
        <f>M124-M125</f>
        <v>-0.49000000022351742</v>
      </c>
      <c r="O126" s="3">
        <f>O124-O125</f>
        <v>-0.22000000020489097</v>
      </c>
    </row>
    <row r="178" spans="1:2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</sheetData>
  <phoneticPr fontId="0" type="noConversion"/>
  <conditionalFormatting sqref="A13:O124">
    <cfRule type="expression" dxfId="0" priority="1" stopIfTrue="1">
      <formula>MOD(ROW(),2)=1</formula>
    </cfRule>
  </conditionalFormatting>
  <printOptions horizontalCentered="1"/>
  <pageMargins left="0.25" right="0.25" top="0.56999999999999995" bottom="0.48" header="0.3" footer="0.3"/>
  <pageSetup fitToHeight="0" orientation="landscape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c2b ag</vt:lpstr>
      <vt:lpstr>H_1</vt:lpstr>
      <vt:lpstr>PRINT</vt:lpstr>
      <vt:lpstr>'c2b ag'!Print_Area</vt:lpstr>
      <vt:lpstr>'c2b ag'!Print_Area_MI</vt:lpstr>
      <vt:lpstr>'c2b ag'!Print_Titles</vt:lpstr>
      <vt:lpstr>'c2b ag'!Print_Titles_MI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stmt169</dc:creator>
  <cp:lastModifiedBy>Danita C King</cp:lastModifiedBy>
  <cp:lastPrinted>2018-08-15T20:10:45Z</cp:lastPrinted>
  <dcterms:created xsi:type="dcterms:W3CDTF">2002-09-19T17:26:38Z</dcterms:created>
  <dcterms:modified xsi:type="dcterms:W3CDTF">2020-03-05T20:42:33Z</dcterms:modified>
</cp:coreProperties>
</file>