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Titles" localSheetId="0">Sheet1!$1:$12</definedName>
  </definedNames>
  <calcPr calcId="162913"/>
</workbook>
</file>

<file path=xl/calcChain.xml><?xml version="1.0" encoding="utf-8"?>
<calcChain xmlns="http://schemas.openxmlformats.org/spreadsheetml/2006/main">
  <c r="E90" i="1" l="1"/>
  <c r="C90" i="1"/>
  <c r="G90" i="1" s="1"/>
  <c r="C63" i="1"/>
  <c r="G63" i="1" s="1"/>
  <c r="K63" i="1" s="1"/>
  <c r="G85" i="1"/>
  <c r="K85" i="1" s="1"/>
  <c r="G84" i="1"/>
  <c r="K84" i="1" s="1"/>
  <c r="G82" i="1"/>
  <c r="K82" i="1" s="1"/>
  <c r="G81" i="1"/>
  <c r="K81" i="1" s="1"/>
  <c r="G75" i="1"/>
  <c r="K75" i="1" s="1"/>
  <c r="G74" i="1"/>
  <c r="K74" i="1" s="1"/>
  <c r="G72" i="1"/>
  <c r="K72" i="1" s="1"/>
  <c r="G71" i="1"/>
  <c r="K71" i="1" s="1"/>
  <c r="G69" i="1"/>
  <c r="K69" i="1" s="1"/>
  <c r="G68" i="1"/>
  <c r="K68" i="1"/>
  <c r="G66" i="1"/>
  <c r="K66" i="1" s="1"/>
  <c r="G65" i="1"/>
  <c r="K65" i="1" s="1"/>
  <c r="G62" i="1"/>
  <c r="K62" i="1" s="1"/>
  <c r="G60" i="1"/>
  <c r="K60" i="1" s="1"/>
  <c r="G59" i="1"/>
  <c r="K59" i="1" s="1"/>
  <c r="G57" i="1"/>
  <c r="K57" i="1" s="1"/>
  <c r="G56" i="1"/>
  <c r="K56" i="1" s="1"/>
  <c r="G54" i="1"/>
  <c r="K54" i="1" s="1"/>
  <c r="G53" i="1"/>
  <c r="K53" i="1" s="1"/>
  <c r="G51" i="1"/>
  <c r="K51" i="1" s="1"/>
  <c r="G50" i="1"/>
  <c r="K50" i="1" s="1"/>
  <c r="G48" i="1"/>
  <c r="K48" i="1" s="1"/>
  <c r="G47" i="1"/>
  <c r="K47" i="1" s="1"/>
  <c r="G45" i="1"/>
  <c r="K45" i="1" s="1"/>
  <c r="G44" i="1"/>
  <c r="K44" i="1" s="1"/>
  <c r="G42" i="1"/>
  <c r="K42" i="1"/>
  <c r="G41" i="1"/>
  <c r="K41" i="1" s="1"/>
  <c r="G39" i="1"/>
  <c r="K39" i="1"/>
  <c r="G38" i="1"/>
  <c r="K38" i="1" s="1"/>
  <c r="G36" i="1"/>
  <c r="G34" i="1"/>
  <c r="K34" i="1" s="1"/>
  <c r="G33" i="1"/>
  <c r="G31" i="1"/>
  <c r="K31" i="1" s="1"/>
  <c r="G30" i="1"/>
  <c r="K30" i="1" s="1"/>
  <c r="G28" i="1"/>
  <c r="K28" i="1"/>
  <c r="G26" i="1"/>
  <c r="K26" i="1"/>
  <c r="G25" i="1"/>
  <c r="K25" i="1" s="1"/>
  <c r="G19" i="1"/>
  <c r="K19" i="1" s="1"/>
  <c r="G18" i="1"/>
  <c r="K18" i="1"/>
  <c r="G16" i="1"/>
  <c r="K16" i="1" s="1"/>
  <c r="G15" i="1"/>
  <c r="G21" i="1" s="1"/>
  <c r="K15" i="1"/>
  <c r="E87" i="1"/>
  <c r="I87" i="1"/>
  <c r="C87" i="1"/>
  <c r="I77" i="1"/>
  <c r="E21" i="1"/>
  <c r="I21" i="1"/>
  <c r="C21" i="1"/>
  <c r="E77" i="1"/>
  <c r="K36" i="1"/>
  <c r="K21" i="1" l="1"/>
  <c r="E92" i="1"/>
  <c r="G77" i="1"/>
  <c r="I92" i="1"/>
  <c r="K90" i="1"/>
  <c r="K87" i="1"/>
  <c r="G87" i="1"/>
  <c r="K33" i="1"/>
  <c r="K77" i="1" s="1"/>
  <c r="C77" i="1"/>
  <c r="C92" i="1" s="1"/>
  <c r="G92" i="1" l="1"/>
  <c r="K92" i="1"/>
</calcChain>
</file>

<file path=xl/sharedStrings.xml><?xml version="1.0" encoding="utf-8"?>
<sst xmlns="http://schemas.openxmlformats.org/spreadsheetml/2006/main" count="195" uniqueCount="54">
  <si>
    <t>Accumulated</t>
  </si>
  <si>
    <t>Book Value</t>
  </si>
  <si>
    <t>Depreciation</t>
  </si>
  <si>
    <t/>
  </si>
  <si>
    <t xml:space="preserve">     Land and non-structural improvements </t>
  </si>
  <si>
    <t xml:space="preserve">     Buildings</t>
  </si>
  <si>
    <t xml:space="preserve">     Land and non-structural improvements</t>
  </si>
  <si>
    <t xml:space="preserve">     Buildings </t>
  </si>
  <si>
    <t xml:space="preserve">     Covington</t>
  </si>
  <si>
    <t xml:space="preserve">     Delhi</t>
  </si>
  <si>
    <t xml:space="preserve">         Total </t>
  </si>
  <si>
    <t>Cooperative extension service --</t>
  </si>
  <si>
    <t xml:space="preserve">  Caddo Parish-</t>
  </si>
  <si>
    <t xml:space="preserve">  Camp Grant Walker-</t>
  </si>
  <si>
    <t xml:space="preserve">  Calhoun-</t>
  </si>
  <si>
    <t>Other --</t>
  </si>
  <si>
    <t>Equipment - unallocated --</t>
  </si>
  <si>
    <t>Research stations --</t>
  </si>
  <si>
    <t xml:space="preserve">      Total cooperative extension service</t>
  </si>
  <si>
    <t xml:space="preserve">      Total research stations</t>
  </si>
  <si>
    <t xml:space="preserve">      Total other</t>
  </si>
  <si>
    <t xml:space="preserve">  Dean Lee - Alexandria -</t>
  </si>
  <si>
    <t xml:space="preserve">  Grand Isle -</t>
  </si>
  <si>
    <t xml:space="preserve">  Hammond -</t>
  </si>
  <si>
    <t xml:space="preserve">  Hill farm - Homer -</t>
  </si>
  <si>
    <t xml:space="preserve">  Iberia - Jeanerette -</t>
  </si>
  <si>
    <t xml:space="preserve">  Idlewild - Clinton -</t>
  </si>
  <si>
    <t xml:space="preserve">  Northeast - St. Joseph -</t>
  </si>
  <si>
    <t xml:space="preserve">  Pecan - Shreveport -</t>
  </si>
  <si>
    <t xml:space="preserve">  Red River - Bossier City -</t>
  </si>
  <si>
    <t xml:space="preserve">  Rosepine -</t>
  </si>
  <si>
    <t xml:space="preserve">  Southeast - Franklinton -</t>
  </si>
  <si>
    <t xml:space="preserve">  Sweet potato - Chase -</t>
  </si>
  <si>
    <t xml:space="preserve">  Forestry camp - Bogalusa -</t>
  </si>
  <si>
    <t xml:space="preserve">  Livestock show buildings -</t>
  </si>
  <si>
    <t>ANALYSIS G-2B</t>
  </si>
  <si>
    <t>Analysis of Investment in Plant</t>
  </si>
  <si>
    <t xml:space="preserve">  Central - Baton Rouge -</t>
  </si>
  <si>
    <t xml:space="preserve">  Rice - Rayne -</t>
  </si>
  <si>
    <t xml:space="preserve">  Burden - Baton Rouge -</t>
  </si>
  <si>
    <t xml:space="preserve">  Macon Ridge - Northeast -</t>
  </si>
  <si>
    <t xml:space="preserve">  Sugar - St. Gabriel -</t>
  </si>
  <si>
    <t xml:space="preserve">   Movable items</t>
  </si>
  <si>
    <t>A</t>
  </si>
  <si>
    <t>B</t>
  </si>
  <si>
    <t>June 30, 2018</t>
  </si>
  <si>
    <t>(Retirements)</t>
  </si>
  <si>
    <t>Additions/</t>
  </si>
  <si>
    <t>For the year ended June 30, 2019</t>
  </si>
  <si>
    <t>June 30, 2019</t>
  </si>
  <si>
    <t>A.  $4,535,466 consists of a prior year balance of $4,474,121 plus prior period adjustment of $61,345.</t>
  </si>
  <si>
    <t>C</t>
  </si>
  <si>
    <t>B.  $61,263,180 consists of a prior year balance of $61,172,623 plus prior period adjustment of $90,557.</t>
  </si>
  <si>
    <t>C.  $78,234 consists of $3,764,868 in additions less ($34,069) in transfers to other campuses less ($3,652,565) in retirements.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</si>
</sst>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164" fontId="4" fillId="0" borderId="0" xfId="2" applyNumberFormat="1" applyFont="1" applyAlignment="1" applyProtection="1">
      <alignment vertical="center"/>
    </xf>
    <xf numFmtId="0" fontId="5" fillId="0" borderId="0" xfId="6" applyFont="1"/>
    <xf numFmtId="0" fontId="6" fillId="0" borderId="0" xfId="6" applyFont="1" applyAlignment="1">
      <alignment horizontal="center"/>
    </xf>
    <xf numFmtId="0" fontId="6" fillId="0" borderId="0" xfId="7" applyFont="1" applyFill="1" applyBorder="1" applyAlignment="1">
      <alignment vertical="center"/>
    </xf>
    <xf numFmtId="0" fontId="5" fillId="0" borderId="0" xfId="7" applyFont="1"/>
    <xf numFmtId="0" fontId="6" fillId="0" borderId="0" xfId="0" applyFont="1" applyAlignment="1">
      <alignment vertical="center"/>
    </xf>
    <xf numFmtId="0" fontId="7" fillId="0" borderId="0" xfId="7" applyFont="1" applyFill="1" applyBorder="1" applyAlignment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0" fontId="6" fillId="0" borderId="0" xfId="7" applyFont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</xf>
    <xf numFmtId="0" fontId="7" fillId="0" borderId="0" xfId="7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  <xf numFmtId="0" fontId="7" fillId="0" borderId="0" xfId="7" applyFont="1" applyFill="1" applyBorder="1" applyAlignment="1" applyProtection="1">
      <alignment horizontal="center" vertical="center"/>
    </xf>
    <xf numFmtId="0" fontId="6" fillId="0" borderId="0" xfId="7" applyFont="1" applyFill="1" applyBorder="1" applyAlignment="1" applyProtection="1">
      <alignment vertical="center"/>
    </xf>
    <xf numFmtId="164" fontId="6" fillId="0" borderId="0" xfId="3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1" xfId="0" quotePrefix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37" fontId="5" fillId="0" borderId="1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7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vertical="center"/>
    </xf>
    <xf numFmtId="165" fontId="5" fillId="0" borderId="0" xfId="4" applyNumberFormat="1" applyFont="1" applyFill="1" applyAlignment="1" applyProtection="1">
      <alignment vertical="center"/>
    </xf>
    <xf numFmtId="165" fontId="6" fillId="0" borderId="0" xfId="4" applyNumberFormat="1" applyFont="1" applyFill="1" applyAlignment="1" applyProtection="1">
      <alignment horizontal="center" vertical="center"/>
    </xf>
    <xf numFmtId="165" fontId="5" fillId="0" borderId="0" xfId="4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10" fillId="0" borderId="0" xfId="1" applyNumberFormat="1" applyFont="1" applyFill="1" applyAlignment="1" applyProtection="1">
      <alignment horizontal="center" vertical="center"/>
    </xf>
    <xf numFmtId="165" fontId="5" fillId="0" borderId="3" xfId="4" applyNumberFormat="1" applyFont="1" applyFill="1" applyBorder="1" applyAlignment="1" applyProtection="1">
      <alignment vertical="center"/>
    </xf>
    <xf numFmtId="165" fontId="6" fillId="0" borderId="0" xfId="4" applyNumberFormat="1" applyFont="1" applyFill="1" applyAlignment="1" applyProtection="1">
      <alignment vertical="center"/>
    </xf>
    <xf numFmtId="165" fontId="6" fillId="0" borderId="0" xfId="4" applyNumberFormat="1" applyFont="1" applyFill="1" applyAlignment="1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37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37" fontId="5" fillId="0" borderId="0" xfId="0" applyNumberFormat="1" applyFont="1" applyAlignment="1" applyProtection="1">
      <alignment horizontal="center" vertical="center"/>
    </xf>
    <xf numFmtId="164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164" fontId="11" fillId="0" borderId="0" xfId="2" applyNumberFormat="1" applyFont="1" applyFill="1" applyBorder="1" applyAlignment="1" applyProtection="1">
      <alignment vertical="center"/>
    </xf>
  </cellXfs>
  <cellStyles count="8">
    <cellStyle name="Comma" xfId="1" builtinId="3"/>
    <cellStyle name="Comma 2 2" xfId="2"/>
    <cellStyle name="Comma 2 3" xfId="3"/>
    <cellStyle name="Currency" xfId="4" builtinId="4"/>
    <cellStyle name="Normal" xfId="0" builtinId="0"/>
    <cellStyle name="Normal 2 2" xfId="5"/>
    <cellStyle name="Normal 2 3" xfId="6"/>
    <cellStyle name="Normal 3" xfId="7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1685925</xdr:colOff>
      <xdr:row>7</xdr:row>
      <xdr:rowOff>47625</xdr:rowOff>
    </xdr:to>
    <xdr:pic>
      <xdr:nvPicPr>
        <xdr:cNvPr id="1101" name="Picture 1" descr="ag center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85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0"/>
  <sheetViews>
    <sheetView showGridLines="0" tabSelected="1" zoomScaleNormal="100" zoomScaleSheetLayoutView="100" workbookViewId="0">
      <selection activeCell="U16" sqref="U16"/>
    </sheetView>
  </sheetViews>
  <sheetFormatPr defaultRowHeight="12" x14ac:dyDescent="0.2"/>
  <cols>
    <col min="1" max="1" width="33.140625" style="20" bestFit="1" customWidth="1"/>
    <col min="2" max="2" width="1.7109375" style="20" customWidth="1"/>
    <col min="3" max="3" width="15" style="20" customWidth="1"/>
    <col min="4" max="4" width="1.85546875" style="17" customWidth="1"/>
    <col min="5" max="5" width="15.140625" style="53" customWidth="1"/>
    <col min="6" max="6" width="1.85546875" style="17" customWidth="1"/>
    <col min="7" max="7" width="15.85546875" style="20" customWidth="1"/>
    <col min="8" max="8" width="1.85546875" style="20" customWidth="1"/>
    <col min="9" max="9" width="14.7109375" style="17" customWidth="1"/>
    <col min="10" max="10" width="1.85546875" style="20" customWidth="1"/>
    <col min="11" max="11" width="14.42578125" style="17" customWidth="1"/>
    <col min="12" max="241" width="8.7109375" style="20" customWidth="1"/>
    <col min="242" max="16384" width="9.140625" style="6"/>
  </cols>
  <sheetData>
    <row r="1" spans="1:256" ht="12.75" x14ac:dyDescent="0.2">
      <c r="A1" s="1"/>
      <c r="B1" s="2"/>
      <c r="C1" s="2"/>
      <c r="D1" s="3"/>
      <c r="E1" s="2"/>
      <c r="F1" s="3"/>
      <c r="G1" s="2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10.5" customHeight="1" x14ac:dyDescent="0.2">
      <c r="A2" s="1"/>
      <c r="B2" s="2"/>
      <c r="C2" s="2"/>
      <c r="D2" s="3"/>
      <c r="E2" s="2"/>
      <c r="F2" s="3"/>
      <c r="G2" s="2"/>
      <c r="H2" s="7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5.75" x14ac:dyDescent="0.2">
      <c r="A3" s="1"/>
      <c r="B3" s="8"/>
      <c r="D3" s="58"/>
      <c r="E3" s="58"/>
      <c r="F3" s="58"/>
      <c r="G3" s="58" t="s">
        <v>35</v>
      </c>
      <c r="H3" s="58"/>
      <c r="I3" s="58"/>
      <c r="J3" s="58"/>
      <c r="K3" s="5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ht="8.25" customHeight="1" x14ac:dyDescent="0.2">
      <c r="A4" s="1"/>
      <c r="B4" s="10"/>
      <c r="C4" s="58"/>
      <c r="D4" s="58"/>
      <c r="E4" s="58"/>
      <c r="F4" s="58"/>
      <c r="H4" s="11"/>
      <c r="I4" s="1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ht="15.75" x14ac:dyDescent="0.2">
      <c r="A5" s="1"/>
      <c r="B5" s="8"/>
      <c r="D5" s="58"/>
      <c r="E5" s="58"/>
      <c r="F5" s="58"/>
      <c r="G5" s="56" t="s">
        <v>36</v>
      </c>
      <c r="H5" s="58"/>
      <c r="I5" s="58"/>
      <c r="J5" s="58"/>
      <c r="K5" s="5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ht="15.75" x14ac:dyDescent="0.2">
      <c r="A6" s="1"/>
      <c r="B6" s="8"/>
      <c r="D6" s="58"/>
      <c r="E6" s="58"/>
      <c r="F6" s="58"/>
      <c r="G6" s="56" t="s">
        <v>48</v>
      </c>
      <c r="H6" s="58"/>
      <c r="I6" s="58"/>
      <c r="J6" s="58"/>
      <c r="K6" s="5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ht="10.5" customHeight="1" x14ac:dyDescent="0.2">
      <c r="A7" s="1"/>
      <c r="B7" s="8"/>
      <c r="C7" s="8"/>
      <c r="D7" s="12"/>
      <c r="E7" s="8"/>
      <c r="F7" s="12"/>
      <c r="G7" s="8"/>
      <c r="H7" s="13"/>
      <c r="I7" s="13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ht="10.5" customHeight="1" x14ac:dyDescent="0.2">
      <c r="A8" s="1"/>
      <c r="B8" s="12"/>
      <c r="C8" s="12"/>
      <c r="D8" s="12"/>
      <c r="E8" s="12"/>
      <c r="F8" s="12"/>
      <c r="G8" s="12"/>
      <c r="H8" s="14"/>
      <c r="I8" s="1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ht="10.5" customHeight="1" x14ac:dyDescent="0.2">
      <c r="A9" s="15"/>
      <c r="B9" s="2"/>
      <c r="C9" s="2"/>
      <c r="D9" s="3"/>
      <c r="E9" s="2"/>
      <c r="F9" s="3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ht="12.75" x14ac:dyDescent="0.2">
      <c r="A10" s="16"/>
      <c r="B10" s="16"/>
      <c r="C10" s="16"/>
      <c r="E10" s="55" t="s">
        <v>47</v>
      </c>
      <c r="G10" s="16"/>
      <c r="H10" s="16"/>
      <c r="I10" s="18" t="s">
        <v>0</v>
      </c>
      <c r="J10" s="16"/>
      <c r="K10" s="19" t="s">
        <v>1</v>
      </c>
    </row>
    <row r="11" spans="1:256" ht="12.75" x14ac:dyDescent="0.2">
      <c r="A11" s="16"/>
      <c r="B11" s="16"/>
      <c r="C11" s="21" t="s">
        <v>45</v>
      </c>
      <c r="D11" s="22"/>
      <c r="E11" s="23" t="s">
        <v>46</v>
      </c>
      <c r="F11" s="22"/>
      <c r="G11" s="21" t="s">
        <v>45</v>
      </c>
      <c r="H11" s="24"/>
      <c r="I11" s="25" t="s">
        <v>2</v>
      </c>
      <c r="J11" s="24"/>
      <c r="K11" s="21" t="s">
        <v>49</v>
      </c>
    </row>
    <row r="12" spans="1:256" ht="12.75" x14ac:dyDescent="0.2">
      <c r="A12" s="16"/>
      <c r="B12" s="16"/>
      <c r="C12" s="18"/>
      <c r="D12" s="22"/>
      <c r="E12" s="26"/>
      <c r="F12" s="22"/>
      <c r="G12" s="18"/>
      <c r="H12" s="24"/>
      <c r="I12" s="18"/>
      <c r="J12" s="24"/>
      <c r="K12" s="18"/>
    </row>
    <row r="13" spans="1:256" s="32" customFormat="1" ht="12.75" x14ac:dyDescent="0.2">
      <c r="A13" s="27" t="s">
        <v>11</v>
      </c>
      <c r="B13" s="27"/>
      <c r="C13" s="28"/>
      <c r="D13" s="29"/>
      <c r="E13" s="28"/>
      <c r="F13" s="29" t="s">
        <v>3</v>
      </c>
      <c r="G13" s="28"/>
      <c r="H13" s="28" t="s">
        <v>3</v>
      </c>
      <c r="I13" s="30" t="s">
        <v>3</v>
      </c>
      <c r="J13" s="28"/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</row>
    <row r="14" spans="1:256" s="32" customFormat="1" ht="12.75" x14ac:dyDescent="0.2">
      <c r="A14" s="27" t="s">
        <v>12</v>
      </c>
      <c r="B14" s="27"/>
      <c r="C14" s="28"/>
      <c r="D14" s="29"/>
      <c r="E14" s="28"/>
      <c r="F14" s="29" t="s">
        <v>3</v>
      </c>
      <c r="G14" s="28"/>
      <c r="H14" s="28" t="s">
        <v>3</v>
      </c>
      <c r="I14" s="30" t="s">
        <v>3</v>
      </c>
      <c r="J14" s="28"/>
      <c r="K14" s="30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</row>
    <row r="15" spans="1:256" s="32" customFormat="1" ht="12.75" x14ac:dyDescent="0.2">
      <c r="A15" s="27" t="s">
        <v>4</v>
      </c>
      <c r="B15" s="33" t="s">
        <v>3</v>
      </c>
      <c r="C15" s="34">
        <v>98010</v>
      </c>
      <c r="D15" s="35"/>
      <c r="E15" s="36">
        <v>0</v>
      </c>
      <c r="F15" s="35"/>
      <c r="G15" s="34">
        <f>+C15+E15</f>
        <v>98010</v>
      </c>
      <c r="H15" s="34"/>
      <c r="I15" s="36">
        <v>0</v>
      </c>
      <c r="J15" s="34"/>
      <c r="K15" s="36">
        <f>G15-I15</f>
        <v>98010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</row>
    <row r="16" spans="1:256" s="32" customFormat="1" ht="12.75" x14ac:dyDescent="0.2">
      <c r="A16" s="27" t="s">
        <v>5</v>
      </c>
      <c r="B16" s="33" t="s">
        <v>3</v>
      </c>
      <c r="C16" s="28">
        <v>117990</v>
      </c>
      <c r="D16" s="29"/>
      <c r="E16" s="30">
        <v>0</v>
      </c>
      <c r="F16" s="29"/>
      <c r="G16" s="28">
        <f>+C16+E16</f>
        <v>117990</v>
      </c>
      <c r="H16" s="28"/>
      <c r="I16" s="30">
        <v>85543</v>
      </c>
      <c r="J16" s="28"/>
      <c r="K16" s="30">
        <f>G16-I16</f>
        <v>32447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</row>
    <row r="17" spans="1:241" s="32" customFormat="1" ht="12.75" x14ac:dyDescent="0.2">
      <c r="A17" s="27" t="s">
        <v>13</v>
      </c>
      <c r="B17" s="33" t="s">
        <v>3</v>
      </c>
      <c r="C17" s="28"/>
      <c r="D17" s="29"/>
      <c r="E17" s="28"/>
      <c r="F17" s="29"/>
      <c r="G17" s="28"/>
      <c r="H17" s="28" t="s">
        <v>3</v>
      </c>
      <c r="I17" s="36"/>
      <c r="J17" s="28"/>
      <c r="K17" s="3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</row>
    <row r="18" spans="1:241" s="32" customFormat="1" ht="12.75" x14ac:dyDescent="0.2">
      <c r="A18" s="27" t="s">
        <v>4</v>
      </c>
      <c r="B18" s="33" t="s">
        <v>3</v>
      </c>
      <c r="C18" s="28">
        <v>455938</v>
      </c>
      <c r="D18" s="37"/>
      <c r="E18" s="30">
        <v>63300</v>
      </c>
      <c r="F18" s="29"/>
      <c r="G18" s="28">
        <f>+C18+E18</f>
        <v>519238</v>
      </c>
      <c r="H18" s="28"/>
      <c r="I18" s="30">
        <v>244899</v>
      </c>
      <c r="J18" s="28"/>
      <c r="K18" s="30">
        <f>G18-I18</f>
        <v>274339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</row>
    <row r="19" spans="1:241" s="32" customFormat="1" ht="12.75" x14ac:dyDescent="0.2">
      <c r="A19" s="27" t="s">
        <v>5</v>
      </c>
      <c r="B19" s="33" t="s">
        <v>3</v>
      </c>
      <c r="C19" s="38">
        <v>4364666</v>
      </c>
      <c r="D19" s="37"/>
      <c r="E19" s="39">
        <v>0</v>
      </c>
      <c r="F19" s="29"/>
      <c r="G19" s="38">
        <f>+C19+E19</f>
        <v>4364666</v>
      </c>
      <c r="H19" s="28"/>
      <c r="I19" s="39">
        <v>1931564</v>
      </c>
      <c r="J19" s="28"/>
      <c r="K19" s="39">
        <f>G19-I19</f>
        <v>2433102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</row>
    <row r="20" spans="1:241" s="32" customFormat="1" ht="12.75" x14ac:dyDescent="0.2">
      <c r="A20" s="27"/>
      <c r="B20" s="33"/>
      <c r="C20" s="28"/>
      <c r="D20" s="29"/>
      <c r="E20" s="30"/>
      <c r="F20" s="29"/>
      <c r="G20" s="28"/>
      <c r="H20" s="28"/>
      <c r="I20" s="30"/>
      <c r="J20" s="28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</row>
    <row r="21" spans="1:241" s="32" customFormat="1" ht="12.75" x14ac:dyDescent="0.2">
      <c r="A21" s="27" t="s">
        <v>18</v>
      </c>
      <c r="B21" s="33"/>
      <c r="C21" s="38">
        <f>SUM(C15:C20)</f>
        <v>5036604</v>
      </c>
      <c r="D21" s="29"/>
      <c r="E21" s="38">
        <f>SUM(E15:E20)</f>
        <v>63300</v>
      </c>
      <c r="F21" s="29"/>
      <c r="G21" s="38">
        <f>SUM(G15:G20)</f>
        <v>5099904</v>
      </c>
      <c r="H21" s="28"/>
      <c r="I21" s="38">
        <f>SUM(I15:I20)</f>
        <v>2262006</v>
      </c>
      <c r="J21" s="28"/>
      <c r="K21" s="38">
        <f>SUM(K15:K20)</f>
        <v>2837898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</row>
    <row r="22" spans="1:241" s="32" customFormat="1" ht="12.75" x14ac:dyDescent="0.2">
      <c r="A22" s="27"/>
      <c r="B22" s="33"/>
      <c r="C22" s="28"/>
      <c r="D22" s="29"/>
      <c r="E22" s="30"/>
      <c r="F22" s="29"/>
      <c r="G22" s="28"/>
      <c r="H22" s="28"/>
      <c r="I22" s="30"/>
      <c r="J22" s="28"/>
      <c r="K22" s="30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</row>
    <row r="23" spans="1:241" s="32" customFormat="1" ht="12.75" x14ac:dyDescent="0.2">
      <c r="A23" s="27" t="s">
        <v>17</v>
      </c>
      <c r="B23" s="33" t="s">
        <v>3</v>
      </c>
      <c r="C23" s="28"/>
      <c r="D23" s="29"/>
      <c r="E23" s="28"/>
      <c r="F23" s="29"/>
      <c r="G23" s="28"/>
      <c r="H23" s="28" t="s">
        <v>3</v>
      </c>
      <c r="I23" s="30" t="s">
        <v>3</v>
      </c>
      <c r="J23" s="28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</row>
    <row r="24" spans="1:241" s="32" customFormat="1" ht="12.75" x14ac:dyDescent="0.2">
      <c r="A24" s="27" t="s">
        <v>39</v>
      </c>
      <c r="B24" s="33" t="s">
        <v>3</v>
      </c>
      <c r="C24" s="28"/>
      <c r="D24" s="29"/>
      <c r="E24" s="28"/>
      <c r="F24" s="29"/>
      <c r="G24" s="28"/>
      <c r="H24" s="28" t="s">
        <v>3</v>
      </c>
      <c r="I24" s="30" t="s">
        <v>3</v>
      </c>
      <c r="J24" s="28"/>
      <c r="K24" s="3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</row>
    <row r="25" spans="1:241" s="32" customFormat="1" ht="12.75" x14ac:dyDescent="0.2">
      <c r="A25" s="27" t="s">
        <v>4</v>
      </c>
      <c r="B25" s="33" t="s">
        <v>3</v>
      </c>
      <c r="C25" s="28">
        <v>1809975</v>
      </c>
      <c r="D25" s="29"/>
      <c r="E25" s="30">
        <v>0</v>
      </c>
      <c r="F25" s="29"/>
      <c r="G25" s="28">
        <f>+C25+E25</f>
        <v>1809975</v>
      </c>
      <c r="H25" s="28"/>
      <c r="I25" s="30">
        <v>152887</v>
      </c>
      <c r="J25" s="28"/>
      <c r="K25" s="30">
        <f>G25-I25</f>
        <v>1657088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</row>
    <row r="26" spans="1:241" s="32" customFormat="1" ht="12.75" x14ac:dyDescent="0.2">
      <c r="A26" s="27" t="s">
        <v>5</v>
      </c>
      <c r="B26" s="33" t="s">
        <v>3</v>
      </c>
      <c r="C26" s="28">
        <v>1919501</v>
      </c>
      <c r="D26" s="29"/>
      <c r="E26" s="30">
        <v>0</v>
      </c>
      <c r="F26" s="29"/>
      <c r="G26" s="28">
        <f>+C26+E26</f>
        <v>1919501</v>
      </c>
      <c r="H26" s="28"/>
      <c r="I26" s="30">
        <v>1059979</v>
      </c>
      <c r="J26" s="28"/>
      <c r="K26" s="30">
        <f>G26-I26</f>
        <v>859522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</row>
    <row r="27" spans="1:241" s="32" customFormat="1" ht="12.75" x14ac:dyDescent="0.2">
      <c r="A27" s="27" t="s">
        <v>14</v>
      </c>
      <c r="B27" s="33" t="s">
        <v>3</v>
      </c>
      <c r="C27" s="28"/>
      <c r="D27" s="29"/>
      <c r="E27" s="28"/>
      <c r="F27" s="29"/>
      <c r="G27" s="28"/>
      <c r="H27" s="28" t="s">
        <v>3</v>
      </c>
      <c r="I27" s="30"/>
      <c r="J27" s="28"/>
      <c r="K27" s="3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</row>
    <row r="28" spans="1:241" s="32" customFormat="1" ht="12.75" x14ac:dyDescent="0.2">
      <c r="A28" s="27" t="s">
        <v>4</v>
      </c>
      <c r="B28" s="33" t="s">
        <v>3</v>
      </c>
      <c r="C28" s="28">
        <v>70000</v>
      </c>
      <c r="D28" s="29"/>
      <c r="E28" s="30">
        <v>0</v>
      </c>
      <c r="F28" s="29"/>
      <c r="G28" s="28">
        <f>+C28+E28</f>
        <v>70000</v>
      </c>
      <c r="H28" s="28"/>
      <c r="I28" s="30">
        <v>0</v>
      </c>
      <c r="J28" s="28"/>
      <c r="K28" s="30">
        <f>G28-I28</f>
        <v>70000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</row>
    <row r="29" spans="1:241" s="32" customFormat="1" ht="12.75" x14ac:dyDescent="0.2">
      <c r="A29" s="27" t="s">
        <v>37</v>
      </c>
      <c r="B29" s="33" t="s">
        <v>3</v>
      </c>
      <c r="C29" s="28"/>
      <c r="D29" s="29"/>
      <c r="E29" s="28"/>
      <c r="F29" s="29"/>
      <c r="G29" s="28"/>
      <c r="H29" s="28" t="s">
        <v>3</v>
      </c>
      <c r="I29" s="30"/>
      <c r="J29" s="28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</row>
    <row r="30" spans="1:241" s="32" customFormat="1" ht="12.75" x14ac:dyDescent="0.2">
      <c r="A30" s="27" t="s">
        <v>4</v>
      </c>
      <c r="B30" s="33" t="s">
        <v>3</v>
      </c>
      <c r="C30" s="28">
        <v>1600261</v>
      </c>
      <c r="D30" s="29"/>
      <c r="E30" s="30">
        <v>0</v>
      </c>
      <c r="F30" s="29"/>
      <c r="G30" s="28">
        <f>+C30+E30</f>
        <v>1600261</v>
      </c>
      <c r="H30" s="28"/>
      <c r="I30" s="30">
        <v>1534380</v>
      </c>
      <c r="J30" s="28"/>
      <c r="K30" s="30">
        <f>G30-I30</f>
        <v>65881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</row>
    <row r="31" spans="1:241" s="32" customFormat="1" ht="12.75" x14ac:dyDescent="0.2">
      <c r="A31" s="27" t="s">
        <v>5</v>
      </c>
      <c r="B31" s="33" t="s">
        <v>3</v>
      </c>
      <c r="C31" s="28">
        <v>16893128</v>
      </c>
      <c r="D31" s="37"/>
      <c r="E31" s="30">
        <v>0</v>
      </c>
      <c r="F31" s="29"/>
      <c r="G31" s="28">
        <f>+C31+E31</f>
        <v>16893128</v>
      </c>
      <c r="H31" s="28"/>
      <c r="I31" s="30">
        <v>6753656</v>
      </c>
      <c r="J31" s="28"/>
      <c r="K31" s="30">
        <f>G31-I31</f>
        <v>10139472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</row>
    <row r="32" spans="1:241" s="32" customFormat="1" ht="12.75" x14ac:dyDescent="0.2">
      <c r="A32" s="27" t="s">
        <v>21</v>
      </c>
      <c r="B32" s="33" t="s">
        <v>3</v>
      </c>
      <c r="C32" s="28"/>
      <c r="D32" s="29"/>
      <c r="E32" s="28"/>
      <c r="F32" s="29"/>
      <c r="G32" s="28"/>
      <c r="H32" s="28" t="s">
        <v>3</v>
      </c>
      <c r="I32" s="30"/>
      <c r="J32" s="28"/>
      <c r="K32" s="3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</row>
    <row r="33" spans="1:241" s="32" customFormat="1" ht="12.75" x14ac:dyDescent="0.2">
      <c r="A33" s="27" t="s">
        <v>4</v>
      </c>
      <c r="B33" s="33" t="s">
        <v>3</v>
      </c>
      <c r="C33" s="28">
        <v>337526</v>
      </c>
      <c r="D33" s="29"/>
      <c r="E33" s="30">
        <v>0</v>
      </c>
      <c r="F33" s="29"/>
      <c r="G33" s="28">
        <f>+C33+E33</f>
        <v>337526</v>
      </c>
      <c r="H33" s="28"/>
      <c r="I33" s="30">
        <v>329426</v>
      </c>
      <c r="J33" s="28"/>
      <c r="K33" s="30">
        <f>G33-I33</f>
        <v>8100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</row>
    <row r="34" spans="1:241" s="32" customFormat="1" ht="12.75" x14ac:dyDescent="0.2">
      <c r="A34" s="27" t="s">
        <v>5</v>
      </c>
      <c r="B34" s="33" t="s">
        <v>3</v>
      </c>
      <c r="C34" s="28">
        <v>6284623</v>
      </c>
      <c r="D34" s="37"/>
      <c r="E34" s="30">
        <v>0</v>
      </c>
      <c r="F34" s="29"/>
      <c r="G34" s="28">
        <f>+C34+E34</f>
        <v>6284623</v>
      </c>
      <c r="H34" s="28"/>
      <c r="I34" s="30">
        <v>2948775</v>
      </c>
      <c r="J34" s="28"/>
      <c r="K34" s="30">
        <f>G34-I34</f>
        <v>3335848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</row>
    <row r="35" spans="1:241" s="32" customFormat="1" ht="12.75" x14ac:dyDescent="0.2">
      <c r="A35" s="27" t="s">
        <v>22</v>
      </c>
      <c r="B35" s="33" t="s">
        <v>3</v>
      </c>
      <c r="C35" s="28"/>
      <c r="D35" s="29"/>
      <c r="E35" s="28"/>
      <c r="F35" s="29"/>
      <c r="G35" s="28"/>
      <c r="H35" s="28" t="s">
        <v>3</v>
      </c>
      <c r="I35" s="30"/>
      <c r="J35" s="28"/>
      <c r="K35" s="30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</row>
    <row r="36" spans="1:241" s="32" customFormat="1" ht="12.75" x14ac:dyDescent="0.2">
      <c r="A36" s="27" t="s">
        <v>4</v>
      </c>
      <c r="B36" s="33" t="s">
        <v>3</v>
      </c>
      <c r="C36" s="28">
        <v>4000</v>
      </c>
      <c r="D36" s="29"/>
      <c r="E36" s="30">
        <v>0</v>
      </c>
      <c r="F36" s="29"/>
      <c r="G36" s="28">
        <f>+C36+E36</f>
        <v>4000</v>
      </c>
      <c r="H36" s="28"/>
      <c r="I36" s="30">
        <v>0</v>
      </c>
      <c r="J36" s="28"/>
      <c r="K36" s="30">
        <f>G36-I36</f>
        <v>4000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</row>
    <row r="37" spans="1:241" s="32" customFormat="1" ht="12.75" x14ac:dyDescent="0.2">
      <c r="A37" s="27" t="s">
        <v>23</v>
      </c>
      <c r="B37" s="33" t="s">
        <v>3</v>
      </c>
      <c r="C37" s="28"/>
      <c r="D37" s="29"/>
      <c r="E37" s="28"/>
      <c r="F37" s="29"/>
      <c r="G37" s="28"/>
      <c r="H37" s="28" t="s">
        <v>3</v>
      </c>
      <c r="I37" s="30"/>
      <c r="J37" s="28"/>
      <c r="K37" s="3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</row>
    <row r="38" spans="1:241" s="32" customFormat="1" ht="12.75" x14ac:dyDescent="0.2">
      <c r="A38" s="27" t="s">
        <v>4</v>
      </c>
      <c r="B38" s="33" t="s">
        <v>3</v>
      </c>
      <c r="C38" s="28">
        <v>36354</v>
      </c>
      <c r="D38" s="29"/>
      <c r="E38" s="30">
        <v>0</v>
      </c>
      <c r="F38" s="29"/>
      <c r="G38" s="28">
        <f>+C38+E38</f>
        <v>36354</v>
      </c>
      <c r="H38" s="28"/>
      <c r="I38" s="30">
        <v>24850</v>
      </c>
      <c r="J38" s="28"/>
      <c r="K38" s="30">
        <f>G38-I38</f>
        <v>11504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</row>
    <row r="39" spans="1:241" s="32" customFormat="1" ht="12.75" x14ac:dyDescent="0.2">
      <c r="A39" s="27" t="s">
        <v>5</v>
      </c>
      <c r="B39" s="33" t="s">
        <v>3</v>
      </c>
      <c r="C39" s="28">
        <v>919471</v>
      </c>
      <c r="D39" s="29"/>
      <c r="E39" s="30">
        <v>0</v>
      </c>
      <c r="F39" s="29"/>
      <c r="G39" s="28">
        <f>+C39+E39</f>
        <v>919471</v>
      </c>
      <c r="H39" s="28"/>
      <c r="I39" s="30">
        <v>310852</v>
      </c>
      <c r="J39" s="28"/>
      <c r="K39" s="30">
        <f>G39-I39</f>
        <v>608619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</row>
    <row r="40" spans="1:241" s="32" customFormat="1" ht="12.75" x14ac:dyDescent="0.2">
      <c r="A40" s="27" t="s">
        <v>24</v>
      </c>
      <c r="B40" s="33" t="s">
        <v>3</v>
      </c>
      <c r="C40" s="28"/>
      <c r="D40" s="29"/>
      <c r="E40" s="28"/>
      <c r="F40" s="29"/>
      <c r="G40" s="28"/>
      <c r="H40" s="28" t="s">
        <v>3</v>
      </c>
      <c r="I40" s="30"/>
      <c r="J40" s="28"/>
      <c r="K40" s="30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</row>
    <row r="41" spans="1:241" s="32" customFormat="1" ht="12.75" x14ac:dyDescent="0.2">
      <c r="A41" s="27" t="s">
        <v>4</v>
      </c>
      <c r="B41" s="33" t="s">
        <v>3</v>
      </c>
      <c r="C41" s="28">
        <v>235832</v>
      </c>
      <c r="D41" s="29"/>
      <c r="E41" s="30">
        <v>0</v>
      </c>
      <c r="F41" s="29"/>
      <c r="G41" s="28">
        <f>+C41+E41</f>
        <v>235832</v>
      </c>
      <c r="H41" s="28"/>
      <c r="I41" s="30">
        <v>128864</v>
      </c>
      <c r="J41" s="28"/>
      <c r="K41" s="30">
        <f>G41-I41</f>
        <v>106968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</row>
    <row r="42" spans="1:241" s="32" customFormat="1" ht="12.75" x14ac:dyDescent="0.2">
      <c r="A42" s="27" t="s">
        <v>5</v>
      </c>
      <c r="B42" s="33" t="s">
        <v>3</v>
      </c>
      <c r="C42" s="28">
        <v>2134967</v>
      </c>
      <c r="D42" s="29"/>
      <c r="E42" s="30">
        <v>0</v>
      </c>
      <c r="F42" s="29"/>
      <c r="G42" s="28">
        <f>+C42+E42</f>
        <v>2134967</v>
      </c>
      <c r="H42" s="28"/>
      <c r="I42" s="30">
        <v>1412682</v>
      </c>
      <c r="J42" s="28"/>
      <c r="K42" s="30">
        <f>G42-I42</f>
        <v>722285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</row>
    <row r="43" spans="1:241" s="32" customFormat="1" ht="12.75" x14ac:dyDescent="0.2">
      <c r="A43" s="27" t="s">
        <v>25</v>
      </c>
      <c r="B43" s="33" t="s">
        <v>3</v>
      </c>
      <c r="C43" s="28"/>
      <c r="D43" s="29"/>
      <c r="E43" s="28"/>
      <c r="F43" s="29"/>
      <c r="G43" s="28"/>
      <c r="H43" s="28"/>
      <c r="I43" s="30"/>
      <c r="J43" s="28"/>
      <c r="K43" s="3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</row>
    <row r="44" spans="1:241" s="32" customFormat="1" ht="12.75" x14ac:dyDescent="0.2">
      <c r="A44" s="27" t="s">
        <v>4</v>
      </c>
      <c r="B44" s="33" t="s">
        <v>3</v>
      </c>
      <c r="C44" s="28">
        <v>38813</v>
      </c>
      <c r="D44" s="29"/>
      <c r="E44" s="30">
        <v>0</v>
      </c>
      <c r="F44" s="29"/>
      <c r="G44" s="28">
        <f>+C44+E44</f>
        <v>38813</v>
      </c>
      <c r="H44" s="28"/>
      <c r="I44" s="30">
        <v>38813</v>
      </c>
      <c r="J44" s="28"/>
      <c r="K44" s="30">
        <f>G44-I44</f>
        <v>0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</row>
    <row r="45" spans="1:241" s="32" customFormat="1" ht="12.75" x14ac:dyDescent="0.2">
      <c r="A45" s="27" t="s">
        <v>5</v>
      </c>
      <c r="B45" s="33" t="s">
        <v>3</v>
      </c>
      <c r="C45" s="28">
        <v>799193</v>
      </c>
      <c r="D45" s="37"/>
      <c r="E45" s="30">
        <v>0</v>
      </c>
      <c r="F45" s="37"/>
      <c r="G45" s="28">
        <f>+C45+E45</f>
        <v>799193</v>
      </c>
      <c r="H45" s="28"/>
      <c r="I45" s="30">
        <v>666764</v>
      </c>
      <c r="J45" s="28"/>
      <c r="K45" s="30">
        <f>G45-I45</f>
        <v>132429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</row>
    <row r="46" spans="1:241" s="32" customFormat="1" ht="12.75" x14ac:dyDescent="0.2">
      <c r="A46" s="27" t="s">
        <v>26</v>
      </c>
      <c r="B46" s="33" t="s">
        <v>3</v>
      </c>
      <c r="C46" s="28"/>
      <c r="D46" s="29"/>
      <c r="E46" s="28"/>
      <c r="F46" s="29"/>
      <c r="G46" s="28"/>
      <c r="H46" s="28" t="s">
        <v>3</v>
      </c>
      <c r="I46" s="30"/>
      <c r="J46" s="28"/>
      <c r="K46" s="3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</row>
    <row r="47" spans="1:241" s="32" customFormat="1" ht="12.75" x14ac:dyDescent="0.2">
      <c r="A47" s="27" t="s">
        <v>4</v>
      </c>
      <c r="B47" s="33" t="s">
        <v>3</v>
      </c>
      <c r="C47" s="28">
        <v>98403</v>
      </c>
      <c r="D47" s="29"/>
      <c r="E47" s="30">
        <v>0</v>
      </c>
      <c r="F47" s="29"/>
      <c r="G47" s="28">
        <f>+C47+E47</f>
        <v>98403</v>
      </c>
      <c r="H47" s="28"/>
      <c r="I47" s="30">
        <v>98403</v>
      </c>
      <c r="J47" s="28"/>
      <c r="K47" s="30">
        <f>G47-I47</f>
        <v>0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</row>
    <row r="48" spans="1:241" s="32" customFormat="1" ht="12.75" x14ac:dyDescent="0.2">
      <c r="A48" s="27" t="s">
        <v>5</v>
      </c>
      <c r="B48" s="33" t="s">
        <v>3</v>
      </c>
      <c r="C48" s="28">
        <v>845689</v>
      </c>
      <c r="D48" s="29"/>
      <c r="E48" s="30">
        <v>0</v>
      </c>
      <c r="F48" s="29"/>
      <c r="G48" s="28">
        <f>+C48+E48</f>
        <v>845689</v>
      </c>
      <c r="H48" s="28"/>
      <c r="I48" s="30">
        <v>747976</v>
      </c>
      <c r="J48" s="28"/>
      <c r="K48" s="30">
        <f>G48-I48</f>
        <v>97713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</row>
    <row r="49" spans="1:241" s="32" customFormat="1" ht="12.75" x14ac:dyDescent="0.2">
      <c r="A49" s="27" t="s">
        <v>40</v>
      </c>
      <c r="B49" s="33" t="s">
        <v>3</v>
      </c>
      <c r="C49" s="28"/>
      <c r="D49" s="29"/>
      <c r="E49" s="28"/>
      <c r="F49" s="29"/>
      <c r="G49" s="28"/>
      <c r="H49" s="28" t="s">
        <v>3</v>
      </c>
      <c r="I49" s="30"/>
      <c r="J49" s="28"/>
      <c r="K49" s="30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</row>
    <row r="50" spans="1:241" s="32" customFormat="1" ht="12.75" x14ac:dyDescent="0.2">
      <c r="A50" s="27" t="s">
        <v>6</v>
      </c>
      <c r="B50" s="33" t="s">
        <v>3</v>
      </c>
      <c r="C50" s="28">
        <v>304795</v>
      </c>
      <c r="D50" s="29"/>
      <c r="E50" s="30">
        <v>0</v>
      </c>
      <c r="F50" s="29"/>
      <c r="G50" s="28">
        <f>+C50+E50</f>
        <v>304795</v>
      </c>
      <c r="H50" s="28"/>
      <c r="I50" s="30">
        <v>97034</v>
      </c>
      <c r="J50" s="28"/>
      <c r="K50" s="30">
        <f>G50-I50</f>
        <v>207761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</row>
    <row r="51" spans="1:241" s="32" customFormat="1" ht="12.75" x14ac:dyDescent="0.2">
      <c r="A51" s="27" t="s">
        <v>5</v>
      </c>
      <c r="B51" s="33" t="s">
        <v>3</v>
      </c>
      <c r="C51" s="28">
        <v>940425</v>
      </c>
      <c r="D51" s="29"/>
      <c r="E51" s="30">
        <v>0</v>
      </c>
      <c r="F51" s="29"/>
      <c r="G51" s="28">
        <f>+C51+E51</f>
        <v>940425</v>
      </c>
      <c r="H51" s="28"/>
      <c r="I51" s="30">
        <v>551856</v>
      </c>
      <c r="J51" s="28"/>
      <c r="K51" s="30">
        <f>G51-I51</f>
        <v>388569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</row>
    <row r="52" spans="1:241" s="32" customFormat="1" ht="12.75" x14ac:dyDescent="0.2">
      <c r="A52" s="27" t="s">
        <v>27</v>
      </c>
      <c r="B52" s="33" t="s">
        <v>3</v>
      </c>
      <c r="C52" s="28"/>
      <c r="D52" s="29"/>
      <c r="E52" s="28"/>
      <c r="F52" s="29"/>
      <c r="G52" s="28"/>
      <c r="H52" s="28" t="s">
        <v>3</v>
      </c>
      <c r="I52" s="30"/>
      <c r="J52" s="28"/>
      <c r="K52" s="3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</row>
    <row r="53" spans="1:241" s="32" customFormat="1" ht="12.75" x14ac:dyDescent="0.2">
      <c r="A53" s="27" t="s">
        <v>4</v>
      </c>
      <c r="B53" s="33" t="s">
        <v>3</v>
      </c>
      <c r="C53" s="28">
        <v>598686</v>
      </c>
      <c r="D53" s="29"/>
      <c r="E53" s="30">
        <v>0</v>
      </c>
      <c r="F53" s="29"/>
      <c r="G53" s="28">
        <f>+C53+E53</f>
        <v>598686</v>
      </c>
      <c r="H53" s="28"/>
      <c r="I53" s="30">
        <v>323303</v>
      </c>
      <c r="J53" s="28"/>
      <c r="K53" s="30">
        <f>G53-I53</f>
        <v>275383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</row>
    <row r="54" spans="1:241" s="32" customFormat="1" ht="12.75" x14ac:dyDescent="0.2">
      <c r="A54" s="27" t="s">
        <v>7</v>
      </c>
      <c r="B54" s="33" t="s">
        <v>3</v>
      </c>
      <c r="C54" s="28">
        <v>418834</v>
      </c>
      <c r="D54" s="29"/>
      <c r="E54" s="30">
        <v>0</v>
      </c>
      <c r="F54" s="29"/>
      <c r="G54" s="28">
        <f>+C54+E54</f>
        <v>418834</v>
      </c>
      <c r="H54" s="28"/>
      <c r="I54" s="30">
        <v>364135</v>
      </c>
      <c r="J54" s="28"/>
      <c r="K54" s="30">
        <f>G54-I54</f>
        <v>54699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</row>
    <row r="55" spans="1:241" s="32" customFormat="1" ht="12.75" x14ac:dyDescent="0.2">
      <c r="A55" s="27" t="s">
        <v>28</v>
      </c>
      <c r="B55" s="33" t="s">
        <v>3</v>
      </c>
      <c r="C55" s="28"/>
      <c r="D55" s="29"/>
      <c r="E55" s="28"/>
      <c r="F55" s="29"/>
      <c r="G55" s="28"/>
      <c r="H55" s="28" t="s">
        <v>3</v>
      </c>
      <c r="I55" s="30"/>
      <c r="J55" s="28"/>
      <c r="K55" s="3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</row>
    <row r="56" spans="1:241" s="32" customFormat="1" ht="12.75" x14ac:dyDescent="0.2">
      <c r="A56" s="27" t="s">
        <v>4</v>
      </c>
      <c r="B56" s="33" t="s">
        <v>3</v>
      </c>
      <c r="C56" s="28">
        <v>113458</v>
      </c>
      <c r="D56" s="29"/>
      <c r="E56" s="30">
        <v>0</v>
      </c>
      <c r="F56" s="29"/>
      <c r="G56" s="28">
        <f>+C56+E56</f>
        <v>113458</v>
      </c>
      <c r="H56" s="28"/>
      <c r="I56" s="30">
        <v>113458</v>
      </c>
      <c r="J56" s="28"/>
      <c r="K56" s="30">
        <f>G56-I56</f>
        <v>0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</row>
    <row r="57" spans="1:241" s="32" customFormat="1" ht="12.75" x14ac:dyDescent="0.2">
      <c r="A57" s="27" t="s">
        <v>5</v>
      </c>
      <c r="B57" s="33" t="s">
        <v>3</v>
      </c>
      <c r="C57" s="28">
        <v>416477</v>
      </c>
      <c r="D57" s="29"/>
      <c r="E57" s="30">
        <v>0</v>
      </c>
      <c r="F57" s="29"/>
      <c r="G57" s="28">
        <f>+C57+E57</f>
        <v>416477</v>
      </c>
      <c r="H57" s="28"/>
      <c r="I57" s="30">
        <v>384538</v>
      </c>
      <c r="J57" s="28"/>
      <c r="K57" s="30">
        <f>G57-I57</f>
        <v>31939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</row>
    <row r="58" spans="1:241" s="32" customFormat="1" ht="12.75" x14ac:dyDescent="0.2">
      <c r="A58" s="27" t="s">
        <v>29</v>
      </c>
      <c r="B58" s="33" t="s">
        <v>3</v>
      </c>
      <c r="C58" s="28"/>
      <c r="D58" s="29"/>
      <c r="E58" s="28"/>
      <c r="F58" s="29"/>
      <c r="G58" s="28"/>
      <c r="H58" s="28" t="s">
        <v>3</v>
      </c>
      <c r="I58" s="30"/>
      <c r="J58" s="28"/>
      <c r="K58" s="3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</row>
    <row r="59" spans="1:241" s="32" customFormat="1" ht="12.75" x14ac:dyDescent="0.2">
      <c r="A59" s="27" t="s">
        <v>4</v>
      </c>
      <c r="B59" s="33" t="s">
        <v>3</v>
      </c>
      <c r="C59" s="28">
        <v>312355</v>
      </c>
      <c r="D59" s="29"/>
      <c r="E59" s="30">
        <v>0</v>
      </c>
      <c r="F59" s="29"/>
      <c r="G59" s="28">
        <f>+C59+E59</f>
        <v>312355</v>
      </c>
      <c r="H59" s="28"/>
      <c r="I59" s="30">
        <v>125321</v>
      </c>
      <c r="J59" s="28"/>
      <c r="K59" s="30">
        <f>G59-I59</f>
        <v>187034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</row>
    <row r="60" spans="1:241" s="32" customFormat="1" ht="12.75" x14ac:dyDescent="0.2">
      <c r="A60" s="27" t="s">
        <v>5</v>
      </c>
      <c r="B60" s="33" t="s">
        <v>3</v>
      </c>
      <c r="C60" s="28">
        <v>851153</v>
      </c>
      <c r="D60" s="29"/>
      <c r="E60" s="30">
        <v>0</v>
      </c>
      <c r="F60" s="29"/>
      <c r="G60" s="28">
        <f>+C60+E60</f>
        <v>851153</v>
      </c>
      <c r="H60" s="28"/>
      <c r="I60" s="30">
        <v>778673</v>
      </c>
      <c r="J60" s="28"/>
      <c r="K60" s="30">
        <f>G60-I60</f>
        <v>72480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</row>
    <row r="61" spans="1:241" s="32" customFormat="1" ht="12.75" x14ac:dyDescent="0.2">
      <c r="A61" s="27" t="s">
        <v>38</v>
      </c>
      <c r="B61" s="33" t="s">
        <v>3</v>
      </c>
      <c r="C61" s="28"/>
      <c r="D61" s="29"/>
      <c r="E61" s="28"/>
      <c r="F61" s="29"/>
      <c r="G61" s="28"/>
      <c r="H61" s="28" t="s">
        <v>3</v>
      </c>
      <c r="I61" s="30"/>
      <c r="J61" s="28"/>
      <c r="K61" s="3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</row>
    <row r="62" spans="1:241" s="32" customFormat="1" ht="12.75" x14ac:dyDescent="0.2">
      <c r="A62" s="27" t="s">
        <v>4</v>
      </c>
      <c r="B62" s="33" t="s">
        <v>3</v>
      </c>
      <c r="C62" s="28">
        <v>538282</v>
      </c>
      <c r="D62" s="29"/>
      <c r="E62" s="30">
        <v>0</v>
      </c>
      <c r="F62" s="29"/>
      <c r="G62" s="28">
        <f>+C62+E62</f>
        <v>538282</v>
      </c>
      <c r="H62" s="28"/>
      <c r="I62" s="30">
        <v>260843</v>
      </c>
      <c r="J62" s="28"/>
      <c r="K62" s="30">
        <f>G62-I62</f>
        <v>277439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</row>
    <row r="63" spans="1:241" s="32" customFormat="1" ht="12.75" x14ac:dyDescent="0.2">
      <c r="A63" s="27" t="s">
        <v>5</v>
      </c>
      <c r="B63" s="33" t="s">
        <v>3</v>
      </c>
      <c r="C63" s="28">
        <f>4474121+61345</f>
        <v>4535466</v>
      </c>
      <c r="D63" s="44" t="s">
        <v>43</v>
      </c>
      <c r="E63" s="30">
        <v>796727</v>
      </c>
      <c r="F63" s="29"/>
      <c r="G63" s="28">
        <f>+C63+E63</f>
        <v>5332193</v>
      </c>
      <c r="H63" s="28"/>
      <c r="I63" s="30">
        <v>2953485</v>
      </c>
      <c r="J63" s="28"/>
      <c r="K63" s="30">
        <f>G63-I63</f>
        <v>2378708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</row>
    <row r="64" spans="1:241" s="32" customFormat="1" ht="12.75" x14ac:dyDescent="0.2">
      <c r="A64" s="27" t="s">
        <v>30</v>
      </c>
      <c r="B64" s="33" t="s">
        <v>3</v>
      </c>
      <c r="C64" s="28"/>
      <c r="D64" s="29"/>
      <c r="E64" s="28"/>
      <c r="F64" s="29"/>
      <c r="G64" s="28"/>
      <c r="H64" s="28" t="s">
        <v>3</v>
      </c>
      <c r="I64" s="30"/>
      <c r="J64" s="28"/>
      <c r="K64" s="30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</row>
    <row r="65" spans="1:241" s="32" customFormat="1" ht="12.75" x14ac:dyDescent="0.2">
      <c r="A65" s="27" t="s">
        <v>4</v>
      </c>
      <c r="B65" s="33" t="s">
        <v>3</v>
      </c>
      <c r="C65" s="28">
        <v>54403</v>
      </c>
      <c r="D65" s="29"/>
      <c r="E65" s="30">
        <v>0</v>
      </c>
      <c r="F65" s="29"/>
      <c r="G65" s="28">
        <f>+C65+E65</f>
        <v>54403</v>
      </c>
      <c r="H65" s="28"/>
      <c r="I65" s="30">
        <v>27829</v>
      </c>
      <c r="J65" s="28"/>
      <c r="K65" s="30">
        <f>G65-I65</f>
        <v>26574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</row>
    <row r="66" spans="1:241" s="32" customFormat="1" ht="12.75" x14ac:dyDescent="0.2">
      <c r="A66" s="27" t="s">
        <v>5</v>
      </c>
      <c r="B66" s="33" t="s">
        <v>3</v>
      </c>
      <c r="C66" s="28">
        <v>240606</v>
      </c>
      <c r="D66" s="29"/>
      <c r="E66" s="30">
        <v>0</v>
      </c>
      <c r="F66" s="29"/>
      <c r="G66" s="28">
        <f>+C66+E66</f>
        <v>240606</v>
      </c>
      <c r="H66" s="28"/>
      <c r="I66" s="30">
        <v>220337</v>
      </c>
      <c r="J66" s="28"/>
      <c r="K66" s="30">
        <f>G66-I66</f>
        <v>20269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</row>
    <row r="67" spans="1:241" s="32" customFormat="1" ht="12.75" x14ac:dyDescent="0.2">
      <c r="A67" s="27" t="s">
        <v>41</v>
      </c>
      <c r="B67" s="33" t="s">
        <v>3</v>
      </c>
      <c r="C67" s="28"/>
      <c r="D67" s="29"/>
      <c r="E67" s="28"/>
      <c r="F67" s="29"/>
      <c r="G67" s="28"/>
      <c r="H67" s="28" t="s">
        <v>3</v>
      </c>
      <c r="I67" s="30"/>
      <c r="J67" s="28"/>
      <c r="K67" s="3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</row>
    <row r="68" spans="1:241" s="32" customFormat="1" ht="12.75" x14ac:dyDescent="0.2">
      <c r="A68" s="27" t="s">
        <v>6</v>
      </c>
      <c r="B68" s="33" t="s">
        <v>3</v>
      </c>
      <c r="C68" s="28">
        <v>764849</v>
      </c>
      <c r="D68" s="29"/>
      <c r="E68" s="30">
        <v>0</v>
      </c>
      <c r="F68" s="29"/>
      <c r="G68" s="28">
        <f>+C68+E68</f>
        <v>764849</v>
      </c>
      <c r="H68" s="28"/>
      <c r="I68" s="30">
        <v>371836</v>
      </c>
      <c r="J68" s="28"/>
      <c r="K68" s="30">
        <f>G68-I68</f>
        <v>393013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</row>
    <row r="69" spans="1:241" s="32" customFormat="1" ht="12.75" x14ac:dyDescent="0.2">
      <c r="A69" s="27" t="s">
        <v>5</v>
      </c>
      <c r="B69" s="33" t="s">
        <v>3</v>
      </c>
      <c r="C69" s="28">
        <v>7136598</v>
      </c>
      <c r="D69" s="29"/>
      <c r="E69" s="30">
        <v>0</v>
      </c>
      <c r="F69" s="37"/>
      <c r="G69" s="28">
        <f>+C69+E69</f>
        <v>7136598</v>
      </c>
      <c r="H69" s="28"/>
      <c r="I69" s="30">
        <v>3611077</v>
      </c>
      <c r="J69" s="28"/>
      <c r="K69" s="30">
        <f>G69-I69</f>
        <v>3525521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</row>
    <row r="70" spans="1:241" s="32" customFormat="1" ht="12.75" x14ac:dyDescent="0.2">
      <c r="A70" s="27" t="s">
        <v>31</v>
      </c>
      <c r="B70" s="33" t="s">
        <v>3</v>
      </c>
      <c r="C70" s="28"/>
      <c r="D70" s="29"/>
      <c r="E70" s="28"/>
      <c r="F70" s="29" t="s">
        <v>3</v>
      </c>
      <c r="G70" s="28"/>
      <c r="H70" s="28" t="s">
        <v>3</v>
      </c>
      <c r="I70" s="30"/>
      <c r="J70" s="28"/>
      <c r="K70" s="3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</row>
    <row r="71" spans="1:241" s="32" customFormat="1" ht="12.75" x14ac:dyDescent="0.2">
      <c r="A71" s="27" t="s">
        <v>6</v>
      </c>
      <c r="B71" s="33" t="s">
        <v>3</v>
      </c>
      <c r="C71" s="28">
        <v>89036</v>
      </c>
      <c r="D71" s="29"/>
      <c r="E71" s="30">
        <v>0</v>
      </c>
      <c r="F71" s="29"/>
      <c r="G71" s="28">
        <f>+C71+E71</f>
        <v>89036</v>
      </c>
      <c r="H71" s="28"/>
      <c r="I71" s="30">
        <v>71048</v>
      </c>
      <c r="J71" s="28"/>
      <c r="K71" s="30">
        <f>G71-I71</f>
        <v>17988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</row>
    <row r="72" spans="1:241" s="32" customFormat="1" ht="12.75" x14ac:dyDescent="0.2">
      <c r="A72" s="27" t="s">
        <v>5</v>
      </c>
      <c r="B72" s="33" t="s">
        <v>3</v>
      </c>
      <c r="C72" s="28">
        <v>3832305</v>
      </c>
      <c r="D72" s="29"/>
      <c r="E72" s="30">
        <v>0</v>
      </c>
      <c r="F72" s="29"/>
      <c r="G72" s="28">
        <f>+C72+E72</f>
        <v>3832305</v>
      </c>
      <c r="H72" s="28"/>
      <c r="I72" s="30">
        <v>2111114</v>
      </c>
      <c r="J72" s="28"/>
      <c r="K72" s="30">
        <f>G72-I72</f>
        <v>1721191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</row>
    <row r="73" spans="1:241" s="32" customFormat="1" ht="12.75" x14ac:dyDescent="0.2">
      <c r="A73" s="27" t="s">
        <v>32</v>
      </c>
      <c r="B73" s="33" t="s">
        <v>3</v>
      </c>
      <c r="C73" s="28"/>
      <c r="D73" s="29"/>
      <c r="E73" s="28"/>
      <c r="F73" s="29"/>
      <c r="G73" s="28"/>
      <c r="H73" s="28" t="s">
        <v>3</v>
      </c>
      <c r="I73" s="30"/>
      <c r="J73" s="28"/>
      <c r="K73" s="30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</row>
    <row r="74" spans="1:241" s="32" customFormat="1" ht="12.75" x14ac:dyDescent="0.2">
      <c r="A74" s="27" t="s">
        <v>4</v>
      </c>
      <c r="B74" s="33" t="s">
        <v>3</v>
      </c>
      <c r="C74" s="28">
        <v>108912</v>
      </c>
      <c r="D74" s="29"/>
      <c r="E74" s="30">
        <v>0</v>
      </c>
      <c r="F74" s="29"/>
      <c r="G74" s="28">
        <f>+C74+E74</f>
        <v>108912</v>
      </c>
      <c r="H74" s="28"/>
      <c r="I74" s="30">
        <v>44212</v>
      </c>
      <c r="J74" s="28"/>
      <c r="K74" s="30">
        <f>G74-I74</f>
        <v>64700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</row>
    <row r="75" spans="1:241" s="32" customFormat="1" ht="12.75" x14ac:dyDescent="0.2">
      <c r="A75" s="27" t="s">
        <v>5</v>
      </c>
      <c r="B75" s="33" t="s">
        <v>3</v>
      </c>
      <c r="C75" s="38">
        <v>437891</v>
      </c>
      <c r="D75" s="29"/>
      <c r="E75" s="39">
        <v>0</v>
      </c>
      <c r="F75" s="29"/>
      <c r="G75" s="38">
        <f>+C75+E75</f>
        <v>437891</v>
      </c>
      <c r="H75" s="28"/>
      <c r="I75" s="39">
        <v>310230</v>
      </c>
      <c r="J75" s="28"/>
      <c r="K75" s="39">
        <f>G75-I75</f>
        <v>127661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</row>
    <row r="76" spans="1:241" s="32" customFormat="1" ht="12.75" x14ac:dyDescent="0.2">
      <c r="A76" s="27"/>
      <c r="B76" s="33"/>
      <c r="C76" s="28"/>
      <c r="D76" s="29"/>
      <c r="E76" s="30"/>
      <c r="F76" s="29"/>
      <c r="G76" s="28"/>
      <c r="H76" s="28"/>
      <c r="I76" s="30"/>
      <c r="J76" s="28"/>
      <c r="K76" s="3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</row>
    <row r="77" spans="1:241" s="32" customFormat="1" ht="12.75" x14ac:dyDescent="0.2">
      <c r="A77" s="27" t="s">
        <v>19</v>
      </c>
      <c r="B77" s="33"/>
      <c r="C77" s="38">
        <f>SUM(C24:C76)</f>
        <v>55722267</v>
      </c>
      <c r="D77" s="29"/>
      <c r="E77" s="38">
        <f>SUM(E24:E76)</f>
        <v>796727</v>
      </c>
      <c r="F77" s="29"/>
      <c r="G77" s="38">
        <f>SUM(G24:G76)</f>
        <v>56518994</v>
      </c>
      <c r="H77" s="28"/>
      <c r="I77" s="38">
        <f>SUM(I24:I76)</f>
        <v>28928636</v>
      </c>
      <c r="J77" s="28"/>
      <c r="K77" s="38">
        <f>SUM(K24:K76)</f>
        <v>27590358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</row>
    <row r="78" spans="1:241" s="32" customFormat="1" ht="12.75" x14ac:dyDescent="0.2">
      <c r="A78" s="27"/>
      <c r="B78" s="33"/>
      <c r="C78" s="28"/>
      <c r="D78" s="29"/>
      <c r="E78" s="30"/>
      <c r="F78" s="29"/>
      <c r="G78" s="28"/>
      <c r="H78" s="28"/>
      <c r="I78" s="30"/>
      <c r="J78" s="28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</row>
    <row r="79" spans="1:241" s="32" customFormat="1" ht="12.75" x14ac:dyDescent="0.2">
      <c r="A79" s="27" t="s">
        <v>15</v>
      </c>
      <c r="B79" s="33" t="s">
        <v>3</v>
      </c>
      <c r="C79" s="28"/>
      <c r="D79" s="29"/>
      <c r="E79" s="28"/>
      <c r="F79" s="29"/>
      <c r="G79" s="28"/>
      <c r="H79" s="28" t="s">
        <v>3</v>
      </c>
      <c r="I79" s="30" t="s">
        <v>3</v>
      </c>
      <c r="J79" s="28"/>
      <c r="K79" s="3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</row>
    <row r="80" spans="1:241" s="32" customFormat="1" ht="12.75" x14ac:dyDescent="0.2">
      <c r="A80" s="27" t="s">
        <v>33</v>
      </c>
      <c r="B80" s="33" t="s">
        <v>3</v>
      </c>
      <c r="C80" s="28"/>
      <c r="D80" s="29"/>
      <c r="E80" s="28"/>
      <c r="F80" s="29"/>
      <c r="G80" s="28"/>
      <c r="H80" s="28" t="s">
        <v>3</v>
      </c>
      <c r="I80" s="30" t="s">
        <v>3</v>
      </c>
      <c r="J80" s="28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</row>
    <row r="81" spans="1:241" s="32" customFormat="1" ht="12.75" x14ac:dyDescent="0.2">
      <c r="A81" s="27" t="s">
        <v>4</v>
      </c>
      <c r="B81" s="33" t="s">
        <v>3</v>
      </c>
      <c r="C81" s="28">
        <v>439140</v>
      </c>
      <c r="D81" s="29"/>
      <c r="E81" s="30">
        <v>0</v>
      </c>
      <c r="F81" s="29"/>
      <c r="G81" s="28">
        <f>+C81+E81</f>
        <v>439140</v>
      </c>
      <c r="H81" s="28"/>
      <c r="I81" s="30">
        <v>30854</v>
      </c>
      <c r="J81" s="28"/>
      <c r="K81" s="30">
        <f>G81-I81</f>
        <v>408286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</row>
    <row r="82" spans="1:241" s="32" customFormat="1" ht="12.75" x14ac:dyDescent="0.2">
      <c r="A82" s="27" t="s">
        <v>5</v>
      </c>
      <c r="B82" s="33" t="s">
        <v>3</v>
      </c>
      <c r="C82" s="28">
        <v>11400</v>
      </c>
      <c r="D82" s="29"/>
      <c r="E82" s="30">
        <v>0</v>
      </c>
      <c r="F82" s="29"/>
      <c r="G82" s="28">
        <f>+C82+E82</f>
        <v>11400</v>
      </c>
      <c r="H82" s="28"/>
      <c r="I82" s="30">
        <v>11400</v>
      </c>
      <c r="J82" s="28"/>
      <c r="K82" s="30">
        <f>G82-I82</f>
        <v>0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</row>
    <row r="83" spans="1:241" s="32" customFormat="1" ht="12.75" x14ac:dyDescent="0.2">
      <c r="A83" s="27" t="s">
        <v>34</v>
      </c>
      <c r="B83" s="33" t="s">
        <v>3</v>
      </c>
      <c r="C83" s="28"/>
      <c r="D83" s="29"/>
      <c r="E83" s="28"/>
      <c r="F83" s="29"/>
      <c r="G83" s="28"/>
      <c r="H83" s="28" t="s">
        <v>3</v>
      </c>
      <c r="I83" s="30"/>
      <c r="J83" s="28"/>
      <c r="K83" s="3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</row>
    <row r="84" spans="1:241" s="32" customFormat="1" ht="12.75" x14ac:dyDescent="0.2">
      <c r="A84" s="27" t="s">
        <v>8</v>
      </c>
      <c r="B84" s="33" t="s">
        <v>3</v>
      </c>
      <c r="C84" s="28">
        <v>1127700</v>
      </c>
      <c r="D84" s="29"/>
      <c r="E84" s="30">
        <v>0</v>
      </c>
      <c r="F84" s="37"/>
      <c r="G84" s="28">
        <f>+C84+E84</f>
        <v>1127700</v>
      </c>
      <c r="H84" s="28"/>
      <c r="I84" s="30">
        <v>400384</v>
      </c>
      <c r="J84" s="28"/>
      <c r="K84" s="30">
        <f>G84-I84</f>
        <v>727316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</row>
    <row r="85" spans="1:241" s="32" customFormat="1" ht="12.75" x14ac:dyDescent="0.2">
      <c r="A85" s="27" t="s">
        <v>9</v>
      </c>
      <c r="B85" s="33" t="s">
        <v>3</v>
      </c>
      <c r="C85" s="38">
        <v>159394</v>
      </c>
      <c r="D85" s="40"/>
      <c r="E85" s="39">
        <v>0</v>
      </c>
      <c r="F85" s="40"/>
      <c r="G85" s="38">
        <f>+C85+E85</f>
        <v>159394</v>
      </c>
      <c r="H85" s="41"/>
      <c r="I85" s="39">
        <v>157880</v>
      </c>
      <c r="J85" s="41"/>
      <c r="K85" s="39">
        <f>G85-I85</f>
        <v>1514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</row>
    <row r="86" spans="1:241" s="32" customFormat="1" ht="12.75" x14ac:dyDescent="0.2">
      <c r="A86" s="27"/>
      <c r="B86" s="33"/>
      <c r="C86" s="41"/>
      <c r="D86" s="40"/>
      <c r="E86" s="42"/>
      <c r="F86" s="40"/>
      <c r="G86" s="41"/>
      <c r="H86" s="41"/>
      <c r="I86" s="42"/>
      <c r="J86" s="41"/>
      <c r="K86" s="42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</row>
    <row r="87" spans="1:241" s="32" customFormat="1" ht="12.75" x14ac:dyDescent="0.2">
      <c r="A87" s="27" t="s">
        <v>20</v>
      </c>
      <c r="B87" s="33"/>
      <c r="C87" s="38">
        <f>SUM(C80:C86)</f>
        <v>1737634</v>
      </c>
      <c r="D87" s="40"/>
      <c r="E87" s="38">
        <f t="shared" ref="E87:K87" si="0">SUM(E80:E86)</f>
        <v>0</v>
      </c>
      <c r="F87" s="40"/>
      <c r="G87" s="38">
        <f t="shared" si="0"/>
        <v>1737634</v>
      </c>
      <c r="H87" s="41"/>
      <c r="I87" s="38">
        <f t="shared" si="0"/>
        <v>600518</v>
      </c>
      <c r="J87" s="41"/>
      <c r="K87" s="38">
        <f t="shared" si="0"/>
        <v>1137116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</row>
    <row r="88" spans="1:241" s="32" customFormat="1" ht="12.75" x14ac:dyDescent="0.2">
      <c r="A88" s="27"/>
      <c r="B88" s="33"/>
      <c r="C88" s="41"/>
      <c r="D88" s="40"/>
      <c r="E88" s="42"/>
      <c r="F88" s="40"/>
      <c r="G88" s="41"/>
      <c r="H88" s="41"/>
      <c r="I88" s="42"/>
      <c r="J88" s="41"/>
      <c r="K88" s="42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</row>
    <row r="89" spans="1:241" s="32" customFormat="1" ht="12.75" x14ac:dyDescent="0.2">
      <c r="A89" s="27" t="s">
        <v>16</v>
      </c>
      <c r="B89" s="33" t="s">
        <v>3</v>
      </c>
      <c r="C89" s="28"/>
      <c r="D89" s="29"/>
      <c r="E89" s="28"/>
      <c r="F89" s="29" t="s">
        <v>3</v>
      </c>
      <c r="G89" s="28" t="s">
        <v>3</v>
      </c>
      <c r="H89" s="28" t="s">
        <v>3</v>
      </c>
      <c r="I89" s="30"/>
      <c r="J89" s="28"/>
      <c r="K89" s="30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</row>
    <row r="90" spans="1:241" s="32" customFormat="1" ht="12.75" x14ac:dyDescent="0.2">
      <c r="A90" s="27" t="s">
        <v>42</v>
      </c>
      <c r="B90" s="33" t="s">
        <v>3</v>
      </c>
      <c r="C90" s="43">
        <f>61172623+90557</f>
        <v>61263180</v>
      </c>
      <c r="D90" s="44" t="s">
        <v>44</v>
      </c>
      <c r="E90" s="45">
        <f>3764868-34069-3652565</f>
        <v>78234</v>
      </c>
      <c r="F90" s="46" t="s">
        <v>51</v>
      </c>
      <c r="G90" s="43">
        <f>+C90+E90</f>
        <v>61341414</v>
      </c>
      <c r="H90" s="28"/>
      <c r="I90" s="39">
        <v>50410742</v>
      </c>
      <c r="J90" s="28"/>
      <c r="K90" s="43">
        <f>G90-I90</f>
        <v>10930672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</row>
    <row r="91" spans="1:241" s="32" customFormat="1" ht="12.75" x14ac:dyDescent="0.2">
      <c r="A91" s="27"/>
      <c r="B91" s="33" t="s">
        <v>3</v>
      </c>
      <c r="C91" s="28"/>
      <c r="D91" s="29"/>
      <c r="E91" s="28"/>
      <c r="F91" s="29"/>
      <c r="G91" s="28"/>
      <c r="H91" s="28"/>
      <c r="I91" s="30"/>
      <c r="J91" s="28"/>
      <c r="K91" s="30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</row>
    <row r="92" spans="1:241" s="49" customFormat="1" ht="13.5" thickBot="1" x14ac:dyDescent="0.25">
      <c r="A92" s="34" t="s">
        <v>10</v>
      </c>
      <c r="B92" s="33" t="s">
        <v>3</v>
      </c>
      <c r="C92" s="47">
        <f>C90+C87+C77+C21</f>
        <v>123759685</v>
      </c>
      <c r="D92" s="35"/>
      <c r="E92" s="47">
        <f>E90+E87+E77+E21</f>
        <v>938261</v>
      </c>
      <c r="F92" s="35"/>
      <c r="G92" s="47">
        <f>G90+G87+G77+G21</f>
        <v>124697946</v>
      </c>
      <c r="H92" s="34"/>
      <c r="I92" s="47">
        <f>I90+I87+I77+I21</f>
        <v>82201902</v>
      </c>
      <c r="J92" s="34"/>
      <c r="K92" s="47">
        <f>K90+K87+K77+K21</f>
        <v>42496044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</row>
    <row r="93" spans="1:241" s="32" customFormat="1" ht="13.5" thickTop="1" x14ac:dyDescent="0.2">
      <c r="A93" s="27"/>
      <c r="B93" s="27"/>
      <c r="C93" s="27"/>
      <c r="D93" s="37"/>
      <c r="E93" s="50"/>
      <c r="F93" s="37"/>
      <c r="G93" s="27"/>
      <c r="H93" s="27"/>
      <c r="I93" s="51"/>
      <c r="J93" s="27"/>
      <c r="K93" s="54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</row>
    <row r="94" spans="1:241" s="32" customFormat="1" x14ac:dyDescent="0.2">
      <c r="A94" s="57" t="s">
        <v>50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</row>
    <row r="95" spans="1:241" s="32" customFormat="1" x14ac:dyDescent="0.2">
      <c r="A95" s="57" t="s">
        <v>52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</row>
    <row r="96" spans="1:241" s="32" customFormat="1" x14ac:dyDescent="0.2">
      <c r="A96" s="57" t="s">
        <v>53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</row>
    <row r="97" spans="1:241" s="32" customFormat="1" x14ac:dyDescent="0.2">
      <c r="A97" s="31"/>
      <c r="B97" s="31"/>
      <c r="C97" s="31"/>
      <c r="D97" s="37"/>
      <c r="E97" s="52"/>
      <c r="F97" s="37"/>
      <c r="G97" s="31"/>
      <c r="H97" s="31"/>
      <c r="I97" s="37"/>
      <c r="J97" s="31"/>
      <c r="K97" s="37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</row>
    <row r="98" spans="1:241" s="32" customFormat="1" x14ac:dyDescent="0.2">
      <c r="A98" s="31"/>
      <c r="B98" s="31"/>
      <c r="C98" s="31"/>
      <c r="D98" s="37"/>
      <c r="E98" s="52"/>
      <c r="F98" s="37"/>
      <c r="G98" s="31"/>
      <c r="H98" s="31"/>
      <c r="I98" s="37"/>
      <c r="J98" s="31"/>
      <c r="K98" s="37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</row>
    <row r="99" spans="1:241" s="32" customFormat="1" x14ac:dyDescent="0.2">
      <c r="A99" s="31"/>
      <c r="B99" s="31"/>
      <c r="C99" s="31"/>
      <c r="D99" s="37"/>
      <c r="E99" s="52"/>
      <c r="F99" s="37"/>
      <c r="G99" s="31"/>
      <c r="H99" s="31"/>
      <c r="I99" s="37"/>
      <c r="J99" s="31"/>
      <c r="K99" s="37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</row>
    <row r="100" spans="1:241" s="32" customFormat="1" x14ac:dyDescent="0.2">
      <c r="A100" s="31"/>
      <c r="B100" s="31"/>
      <c r="C100" s="31"/>
      <c r="D100" s="37"/>
      <c r="E100" s="52"/>
      <c r="F100" s="37"/>
      <c r="G100" s="31"/>
      <c r="H100" s="31"/>
      <c r="I100" s="37"/>
      <c r="J100" s="31"/>
      <c r="K100" s="37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</row>
    <row r="101" spans="1:241" s="32" customFormat="1" x14ac:dyDescent="0.2">
      <c r="A101" s="31"/>
      <c r="B101" s="31"/>
      <c r="C101" s="31"/>
      <c r="D101" s="37"/>
      <c r="E101" s="52"/>
      <c r="F101" s="37"/>
      <c r="G101" s="31"/>
      <c r="H101" s="31"/>
      <c r="I101" s="37"/>
      <c r="J101" s="31"/>
      <c r="K101" s="37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</row>
    <row r="102" spans="1:241" s="32" customFormat="1" x14ac:dyDescent="0.2">
      <c r="A102" s="31"/>
      <c r="B102" s="31"/>
      <c r="C102" s="31"/>
      <c r="D102" s="37"/>
      <c r="E102" s="52"/>
      <c r="F102" s="37"/>
      <c r="G102" s="31"/>
      <c r="H102" s="31"/>
      <c r="I102" s="37"/>
      <c r="J102" s="31"/>
      <c r="K102" s="37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</row>
    <row r="103" spans="1:241" s="32" customFormat="1" x14ac:dyDescent="0.2">
      <c r="A103" s="31"/>
      <c r="B103" s="31"/>
      <c r="C103" s="31"/>
      <c r="D103" s="37"/>
      <c r="E103" s="52"/>
      <c r="F103" s="37"/>
      <c r="G103" s="31"/>
      <c r="H103" s="31"/>
      <c r="I103" s="37"/>
      <c r="J103" s="31"/>
      <c r="K103" s="37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</row>
    <row r="104" spans="1:241" s="32" customFormat="1" x14ac:dyDescent="0.2">
      <c r="A104" s="31"/>
      <c r="B104" s="31"/>
      <c r="C104" s="31"/>
      <c r="D104" s="37"/>
      <c r="E104" s="52"/>
      <c r="F104" s="37"/>
      <c r="G104" s="31"/>
      <c r="H104" s="31"/>
      <c r="I104" s="37"/>
      <c r="J104" s="31"/>
      <c r="K104" s="37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</row>
    <row r="105" spans="1:241" s="32" customFormat="1" x14ac:dyDescent="0.2">
      <c r="A105" s="31"/>
      <c r="B105" s="31"/>
      <c r="C105" s="31"/>
      <c r="D105" s="37"/>
      <c r="E105" s="52"/>
      <c r="F105" s="37"/>
      <c r="G105" s="31"/>
      <c r="H105" s="31"/>
      <c r="I105" s="37"/>
      <c r="J105" s="31"/>
      <c r="K105" s="37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</row>
    <row r="106" spans="1:241" s="32" customFormat="1" x14ac:dyDescent="0.2">
      <c r="A106" s="31"/>
      <c r="B106" s="31"/>
      <c r="C106" s="31"/>
      <c r="D106" s="37"/>
      <c r="E106" s="52"/>
      <c r="F106" s="37"/>
      <c r="G106" s="31"/>
      <c r="H106" s="31"/>
      <c r="I106" s="37"/>
      <c r="J106" s="31"/>
      <c r="K106" s="37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</row>
    <row r="107" spans="1:241" s="32" customFormat="1" x14ac:dyDescent="0.2">
      <c r="A107" s="31"/>
      <c r="B107" s="31"/>
      <c r="C107" s="31"/>
      <c r="D107" s="37"/>
      <c r="E107" s="52"/>
      <c r="F107" s="37"/>
      <c r="G107" s="31"/>
      <c r="H107" s="31"/>
      <c r="I107" s="37"/>
      <c r="J107" s="31"/>
      <c r="K107" s="37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</row>
    <row r="108" spans="1:241" s="32" customFormat="1" x14ac:dyDescent="0.2">
      <c r="A108" s="31"/>
      <c r="B108" s="31"/>
      <c r="C108" s="31"/>
      <c r="D108" s="37"/>
      <c r="E108" s="52"/>
      <c r="F108" s="37"/>
      <c r="G108" s="31"/>
      <c r="H108" s="31"/>
      <c r="I108" s="37"/>
      <c r="J108" s="31"/>
      <c r="K108" s="37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</row>
    <row r="109" spans="1:241" s="32" customFormat="1" x14ac:dyDescent="0.2">
      <c r="A109" s="31"/>
      <c r="B109" s="31"/>
      <c r="C109" s="31"/>
      <c r="D109" s="37"/>
      <c r="E109" s="52"/>
      <c r="F109" s="37"/>
      <c r="G109" s="31"/>
      <c r="H109" s="31"/>
      <c r="I109" s="37"/>
      <c r="J109" s="31"/>
      <c r="K109" s="37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</row>
    <row r="110" spans="1:241" s="32" customFormat="1" x14ac:dyDescent="0.2">
      <c r="A110" s="31"/>
      <c r="B110" s="31"/>
      <c r="C110" s="31"/>
      <c r="D110" s="37"/>
      <c r="E110" s="52"/>
      <c r="F110" s="37"/>
      <c r="G110" s="31"/>
      <c r="H110" s="31"/>
      <c r="I110" s="37"/>
      <c r="J110" s="31"/>
      <c r="K110" s="37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</row>
  </sheetData>
  <phoneticPr fontId="2" type="noConversion"/>
  <conditionalFormatting sqref="A13:K92">
    <cfRule type="expression" dxfId="0" priority="1" stopIfTrue="1">
      <formula>MOD(ROW(),2)=0</formula>
    </cfRule>
  </conditionalFormatting>
  <printOptions horizontalCentered="1"/>
  <pageMargins left="0.5" right="0.5" top="0.5" bottom="0.5" header="0.5" footer="0.25"/>
  <pageSetup scale="91" fitToHeight="0" orientation="portrait" r:id="rId1"/>
  <headerFooter alignWithMargins="0">
    <oddFooter>&amp;R&amp;"Goudy Old Style,Regular"&amp;9Page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2017-11-09T21:28:29Z</cp:lastPrinted>
  <dcterms:created xsi:type="dcterms:W3CDTF">2003-01-16T20:34:28Z</dcterms:created>
  <dcterms:modified xsi:type="dcterms:W3CDTF">2020-03-05T20:37:58Z</dcterms:modified>
</cp:coreProperties>
</file>