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LSU A\Excel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Print_Area" localSheetId="0">Sheet1!$A$1:$K$58</definedName>
  </definedNames>
  <calcPr calcId="162913"/>
</workbook>
</file>

<file path=xl/calcChain.xml><?xml version="1.0" encoding="utf-8"?>
<calcChain xmlns="http://schemas.openxmlformats.org/spreadsheetml/2006/main">
  <c r="E46" i="1" l="1"/>
  <c r="C46" i="1"/>
  <c r="G46" i="1"/>
  <c r="G49" i="1"/>
  <c r="G47" i="1"/>
  <c r="K47" i="1"/>
  <c r="G41" i="1"/>
  <c r="G40" i="1"/>
  <c r="G39" i="1"/>
  <c r="G43" i="1"/>
  <c r="G16" i="1"/>
  <c r="K16" i="1"/>
  <c r="G17" i="1"/>
  <c r="G18" i="1"/>
  <c r="K18" i="1"/>
  <c r="G19" i="1"/>
  <c r="K19" i="1"/>
  <c r="G20" i="1"/>
  <c r="G21" i="1"/>
  <c r="K21" i="1"/>
  <c r="G22" i="1"/>
  <c r="K22" i="1"/>
  <c r="G23" i="1"/>
  <c r="K23" i="1"/>
  <c r="G24" i="1"/>
  <c r="K24" i="1"/>
  <c r="G25" i="1"/>
  <c r="K25" i="1"/>
  <c r="G26" i="1"/>
  <c r="G27" i="1"/>
  <c r="K27" i="1"/>
  <c r="G29" i="1"/>
  <c r="K29" i="1"/>
  <c r="G30" i="1"/>
  <c r="K30" i="1"/>
  <c r="G31" i="1"/>
  <c r="K31" i="1"/>
  <c r="G32" i="1"/>
  <c r="K32" i="1"/>
  <c r="G33" i="1"/>
  <c r="K33" i="1"/>
  <c r="G34" i="1"/>
  <c r="K34" i="1"/>
  <c r="G15" i="1"/>
  <c r="K15" i="1"/>
  <c r="G14" i="1"/>
  <c r="K14" i="1"/>
  <c r="G36" i="1"/>
  <c r="E49" i="1"/>
  <c r="E51" i="1"/>
  <c r="I49" i="1"/>
  <c r="C43" i="1"/>
  <c r="C36" i="1"/>
  <c r="E36" i="1"/>
  <c r="I43" i="1"/>
  <c r="E43" i="1"/>
  <c r="I36" i="1"/>
  <c r="K40" i="1"/>
  <c r="K26" i="1"/>
  <c r="K20" i="1"/>
  <c r="K17" i="1"/>
  <c r="K41" i="1"/>
  <c r="K39" i="1"/>
  <c r="K43" i="1"/>
  <c r="C49" i="1"/>
  <c r="C51" i="1"/>
  <c r="K46" i="1"/>
  <c r="K49" i="1"/>
  <c r="I51" i="1"/>
  <c r="G51" i="1"/>
  <c r="K36" i="1"/>
  <c r="K51" i="1"/>
</calcChain>
</file>

<file path=xl/sharedStrings.xml><?xml version="1.0" encoding="utf-8"?>
<sst xmlns="http://schemas.openxmlformats.org/spreadsheetml/2006/main" count="77" uniqueCount="47">
  <si>
    <t>Accumulated</t>
  </si>
  <si>
    <t/>
  </si>
  <si>
    <t>Depreciation</t>
  </si>
  <si>
    <t>Book Value</t>
  </si>
  <si>
    <t>Additions</t>
  </si>
  <si>
    <t>Educational plant --</t>
  </si>
  <si>
    <t xml:space="preserve">  Land </t>
  </si>
  <si>
    <t xml:space="preserve">  Land improvements</t>
  </si>
  <si>
    <t xml:space="preserve">  Infrastructure </t>
  </si>
  <si>
    <t xml:space="preserve">  Chambers hall</t>
  </si>
  <si>
    <t xml:space="preserve">  Abrams hall</t>
  </si>
  <si>
    <t xml:space="preserve">  Central utilities plant</t>
  </si>
  <si>
    <t xml:space="preserve">  Library building </t>
  </si>
  <si>
    <t xml:space="preserve">  Multi-purpose academic center</t>
  </si>
  <si>
    <t xml:space="preserve">  Nurse education building </t>
  </si>
  <si>
    <t xml:space="preserve">  Oakland hall </t>
  </si>
  <si>
    <t xml:space="preserve">  Avoyelles hall </t>
  </si>
  <si>
    <t xml:space="preserve">  Physical education building</t>
  </si>
  <si>
    <t xml:space="preserve">  Residences-</t>
  </si>
  <si>
    <t xml:space="preserve">    Chancellor </t>
  </si>
  <si>
    <t xml:space="preserve">    Director of business affairs </t>
  </si>
  <si>
    <t xml:space="preserve">    Dean of academic affairs </t>
  </si>
  <si>
    <t xml:space="preserve">    Continuing education</t>
  </si>
  <si>
    <t xml:space="preserve">  Science building </t>
  </si>
  <si>
    <t xml:space="preserve">  Minor buildings</t>
  </si>
  <si>
    <t xml:space="preserve">      Total educational plant</t>
  </si>
  <si>
    <t>Auxiliary plant--</t>
  </si>
  <si>
    <t xml:space="preserve">  Athletic complex</t>
  </si>
  <si>
    <t xml:space="preserve">  Cafeteria-student union building </t>
  </si>
  <si>
    <t xml:space="preserve">  Child care center</t>
  </si>
  <si>
    <t xml:space="preserve">      Total auxiliary plant</t>
  </si>
  <si>
    <t>Equipment-unallocated--</t>
  </si>
  <si>
    <t xml:space="preserve">  Movable items</t>
  </si>
  <si>
    <t xml:space="preserve">  Library books</t>
  </si>
  <si>
    <t xml:space="preserve">      Total equipment</t>
  </si>
  <si>
    <t xml:space="preserve">        Total</t>
  </si>
  <si>
    <t xml:space="preserve">  Weldon "Bo" Nipper building</t>
  </si>
  <si>
    <t xml:space="preserve">  Operation and maintenance building</t>
  </si>
  <si>
    <t>ANALYSIS G-2B</t>
  </si>
  <si>
    <t>Analysis of Investment in Plant</t>
  </si>
  <si>
    <t>A</t>
  </si>
  <si>
    <t>June 30, 2018</t>
  </si>
  <si>
    <t>For the year ended June 30, 2019</t>
  </si>
  <si>
    <t>June 30, 2019</t>
  </si>
  <si>
    <t>B</t>
  </si>
  <si>
    <t>B.  $29,948 consists of $100,897 in additions plus $55,289 in transfers from other campuses less ($126,238) in retirements.</t>
  </si>
  <si>
    <t>A.  $3,850,111 consists of a prior year balance of $3,843,086 plus prior period adjustment of $7,025.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</si>
</sst>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4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color rgb="FF461D7C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indexed="20"/>
      <name val="Calibri"/>
      <family val="2"/>
      <scheme val="minor"/>
    </font>
    <font>
      <b/>
      <sz val="9"/>
      <color rgb="FF461D7C"/>
      <name val="Calibri"/>
      <family val="2"/>
      <scheme val="minor"/>
    </font>
    <font>
      <b/>
      <sz val="11"/>
      <color rgb="FF461D7C"/>
      <name val="Calibri"/>
      <family val="2"/>
      <scheme val="minor"/>
    </font>
    <font>
      <sz val="11"/>
      <color rgb="FF461D7C"/>
      <name val="Calibri"/>
      <family val="2"/>
      <scheme val="minor"/>
    </font>
    <font>
      <b/>
      <sz val="9"/>
      <color indexed="2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20"/>
      </left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48">
    <xf numFmtId="0" fontId="0" fillId="0" borderId="0" xfId="0"/>
    <xf numFmtId="164" fontId="4" fillId="0" borderId="0" xfId="2" applyNumberFormat="1" applyFont="1" applyAlignment="1" applyProtection="1">
      <alignment vertical="center"/>
    </xf>
    <xf numFmtId="0" fontId="5" fillId="0" borderId="0" xfId="7" applyFont="1"/>
    <xf numFmtId="164" fontId="6" fillId="0" borderId="0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64" fontId="8" fillId="0" borderId="0" xfId="2" applyNumberFormat="1" applyFont="1" applyFill="1" applyBorder="1" applyAlignment="1" applyProtection="1">
      <alignment vertical="center"/>
    </xf>
    <xf numFmtId="164" fontId="9" fillId="0" borderId="0" xfId="2" applyNumberFormat="1" applyFont="1" applyFill="1" applyBorder="1" applyAlignment="1" applyProtection="1">
      <alignment vertical="center"/>
    </xf>
    <xf numFmtId="0" fontId="10" fillId="0" borderId="0" xfId="7" applyFont="1"/>
    <xf numFmtId="0" fontId="11" fillId="0" borderId="0" xfId="0" applyFont="1" applyFill="1" applyBorder="1" applyAlignment="1">
      <alignment horizontal="center" vertical="center"/>
    </xf>
    <xf numFmtId="164" fontId="8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centerContinuous" vertical="center"/>
    </xf>
    <xf numFmtId="0" fontId="5" fillId="0" borderId="0" xfId="0" applyFont="1" applyFill="1" applyAlignment="1">
      <alignment vertical="center"/>
    </xf>
    <xf numFmtId="164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quotePrefix="1" applyFont="1" applyFill="1" applyAlignment="1">
      <alignment vertical="center"/>
    </xf>
    <xf numFmtId="15" fontId="5" fillId="0" borderId="1" xfId="0" quotePrefix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5" fontId="5" fillId="0" borderId="0" xfId="0" quotePrefix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5" fillId="0" borderId="0" xfId="5" applyFont="1" applyFill="1" applyAlignment="1" applyProtection="1">
      <alignment vertical="center"/>
    </xf>
    <xf numFmtId="15" fontId="5" fillId="0" borderId="0" xfId="0" quotePrefix="1" applyNumberFormat="1" applyFont="1" applyFill="1" applyAlignment="1">
      <alignment vertical="center"/>
    </xf>
    <xf numFmtId="164" fontId="5" fillId="0" borderId="0" xfId="1" applyNumberFormat="1" applyFont="1" applyFill="1" applyAlignment="1">
      <alignment vertical="center"/>
    </xf>
    <xf numFmtId="165" fontId="5" fillId="0" borderId="0" xfId="4" quotePrefix="1" applyNumberFormat="1" applyFont="1" applyFill="1" applyAlignment="1">
      <alignment vertical="center"/>
    </xf>
    <xf numFmtId="165" fontId="5" fillId="0" borderId="0" xfId="4" applyNumberFormat="1" applyFont="1" applyFill="1" applyAlignment="1">
      <alignment vertical="center"/>
    </xf>
    <xf numFmtId="164" fontId="6" fillId="0" borderId="0" xfId="3" applyNumberFormat="1" applyFont="1" applyFill="1" applyAlignment="1" applyProtection="1">
      <alignment horizontal="left" vertical="center"/>
    </xf>
    <xf numFmtId="164" fontId="5" fillId="0" borderId="0" xfId="0" applyNumberFormat="1" applyFont="1" applyFill="1" applyAlignment="1">
      <alignment vertical="center"/>
    </xf>
    <xf numFmtId="164" fontId="6" fillId="0" borderId="0" xfId="1" applyNumberFormat="1" applyFont="1" applyFill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vertical="center"/>
    </xf>
    <xf numFmtId="0" fontId="5" fillId="0" borderId="0" xfId="6" applyFont="1" applyFill="1" applyAlignment="1" applyProtection="1">
      <alignment vertical="center"/>
    </xf>
    <xf numFmtId="164" fontId="12" fillId="0" borderId="0" xfId="3" applyNumberFormat="1" applyFont="1" applyFill="1" applyAlignment="1" applyProtection="1">
      <alignment horizontal="left" vertical="center"/>
    </xf>
    <xf numFmtId="164" fontId="5" fillId="0" borderId="0" xfId="1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65" fontId="5" fillId="0" borderId="2" xfId="4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3" xfId="0" applyFont="1" applyFill="1" applyBorder="1" applyAlignment="1">
      <alignment horizontal="centerContinuous" vertical="center"/>
    </xf>
    <xf numFmtId="164" fontId="6" fillId="0" borderId="0" xfId="1" applyNumberFormat="1" applyFont="1" applyAlignment="1">
      <alignment vertical="center"/>
    </xf>
    <xf numFmtId="164" fontId="13" fillId="0" borderId="0" xfId="2" applyNumberFormat="1" applyFont="1" applyFill="1" applyBorder="1" applyAlignment="1" applyProtection="1">
      <alignment horizontal="center" vertical="center"/>
    </xf>
    <xf numFmtId="164" fontId="13" fillId="0" borderId="0" xfId="2" applyNumberFormat="1" applyFont="1" applyFill="1" applyBorder="1" applyAlignment="1" applyProtection="1">
      <alignment vertical="center"/>
    </xf>
  </cellXfs>
  <cellStyles count="8">
    <cellStyle name="Comma" xfId="1" builtinId="3"/>
    <cellStyle name="Comma 2 2" xfId="2"/>
    <cellStyle name="Comma 5" xfId="3"/>
    <cellStyle name="Currency" xfId="4" builtinId="4"/>
    <cellStyle name="Normal" xfId="0" builtinId="0"/>
    <cellStyle name="Normal 2" xfId="5"/>
    <cellStyle name="Normal 3" xfId="6"/>
    <cellStyle name="Normal 6" xfId="7"/>
  </cellStyles>
  <dxfs count="3">
    <dxf>
      <fill>
        <patternFill>
          <bgColor theme="7" tint="0.79998168889431442"/>
        </patternFill>
      </fill>
    </dxf>
    <dxf>
      <fill>
        <patternFill>
          <bgColor rgb="FFF1F4F9"/>
        </patternFill>
      </fill>
    </dxf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123825</xdr:rowOff>
    </xdr:from>
    <xdr:to>
      <xdr:col>0</xdr:col>
      <xdr:colOff>1933575</xdr:colOff>
      <xdr:row>5</xdr:row>
      <xdr:rowOff>152400</xdr:rowOff>
    </xdr:to>
    <xdr:pic>
      <xdr:nvPicPr>
        <xdr:cNvPr id="1086" name="Picture 1" descr="lsu a 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0"/>
          <a:ext cx="17907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showGridLines="0" tabSelected="1" zoomScaleNormal="100" workbookViewId="0">
      <selection activeCell="A3" sqref="A3:A7"/>
    </sheetView>
  </sheetViews>
  <sheetFormatPr defaultRowHeight="12" x14ac:dyDescent="0.2"/>
  <cols>
    <col min="1" max="1" width="29.85546875" style="5" customWidth="1"/>
    <col min="2" max="2" width="1.7109375" style="5" customWidth="1"/>
    <col min="3" max="3" width="14.7109375" style="5" customWidth="1"/>
    <col min="4" max="4" width="3" style="5" bestFit="1" customWidth="1"/>
    <col min="5" max="5" width="14.5703125" style="5" customWidth="1"/>
    <col min="6" max="6" width="2.85546875" style="5" bestFit="1" customWidth="1"/>
    <col min="7" max="7" width="14.85546875" style="5" customWidth="1"/>
    <col min="8" max="8" width="1.7109375" style="5" customWidth="1"/>
    <col min="9" max="9" width="15.28515625" style="45" customWidth="1"/>
    <col min="10" max="10" width="1.7109375" style="5" customWidth="1"/>
    <col min="11" max="11" width="15.140625" style="5" customWidth="1"/>
    <col min="12" max="16384" width="9.140625" style="5"/>
  </cols>
  <sheetData>
    <row r="1" spans="1:12" ht="12.75" x14ac:dyDescent="0.2">
      <c r="A1" s="1"/>
      <c r="B1" s="2"/>
      <c r="C1" s="2"/>
      <c r="D1" s="2"/>
      <c r="E1" s="2"/>
      <c r="F1" s="2"/>
      <c r="G1" s="2"/>
      <c r="H1" s="2"/>
      <c r="I1" s="3"/>
      <c r="J1" s="4"/>
      <c r="K1" s="4"/>
      <c r="L1" s="4"/>
    </row>
    <row r="2" spans="1:12" ht="10.5" customHeight="1" x14ac:dyDescent="0.2">
      <c r="A2" s="1"/>
      <c r="B2" s="2"/>
      <c r="C2" s="2"/>
      <c r="D2" s="2"/>
      <c r="E2" s="2"/>
      <c r="F2" s="2"/>
      <c r="G2" s="2"/>
      <c r="H2" s="2"/>
      <c r="I2" s="6"/>
      <c r="J2" s="7"/>
      <c r="K2" s="7"/>
      <c r="L2" s="4"/>
    </row>
    <row r="3" spans="1:12" ht="15.75" x14ac:dyDescent="0.2">
      <c r="A3" s="1"/>
      <c r="B3" s="8"/>
      <c r="D3" s="47"/>
      <c r="E3" s="47"/>
      <c r="F3" s="47"/>
      <c r="G3" s="46" t="s">
        <v>38</v>
      </c>
      <c r="H3" s="47"/>
      <c r="I3" s="47"/>
      <c r="J3" s="47"/>
      <c r="K3" s="47"/>
      <c r="L3" s="4"/>
    </row>
    <row r="4" spans="1:12" ht="8.25" customHeight="1" x14ac:dyDescent="0.25">
      <c r="A4" s="1"/>
      <c r="B4" s="9"/>
      <c r="D4" s="47"/>
      <c r="E4" s="47"/>
      <c r="F4" s="47"/>
      <c r="G4" s="46"/>
      <c r="H4" s="10"/>
      <c r="I4" s="11"/>
      <c r="J4" s="11"/>
      <c r="K4" s="11"/>
      <c r="L4" s="4"/>
    </row>
    <row r="5" spans="1:12" ht="15.75" x14ac:dyDescent="0.2">
      <c r="A5" s="1"/>
      <c r="B5" s="8"/>
      <c r="D5" s="47"/>
      <c r="E5" s="47"/>
      <c r="F5" s="47"/>
      <c r="G5" s="46" t="s">
        <v>39</v>
      </c>
      <c r="H5" s="47"/>
      <c r="I5" s="47"/>
      <c r="J5" s="47"/>
      <c r="K5" s="47"/>
      <c r="L5" s="4"/>
    </row>
    <row r="6" spans="1:12" ht="15.75" x14ac:dyDescent="0.2">
      <c r="A6" s="1"/>
      <c r="B6" s="8"/>
      <c r="D6" s="47"/>
      <c r="E6" s="47"/>
      <c r="F6" s="47"/>
      <c r="G6" s="46" t="s">
        <v>42</v>
      </c>
      <c r="H6" s="47"/>
      <c r="I6" s="47"/>
      <c r="J6" s="47"/>
      <c r="K6" s="47"/>
      <c r="L6" s="4"/>
    </row>
    <row r="7" spans="1:12" ht="10.5" customHeight="1" x14ac:dyDescent="0.2">
      <c r="A7" s="1"/>
      <c r="B7" s="8"/>
      <c r="C7" s="8"/>
      <c r="D7" s="8"/>
      <c r="E7" s="8"/>
      <c r="F7" s="8"/>
      <c r="G7" s="8"/>
      <c r="H7" s="2"/>
      <c r="I7" s="6"/>
      <c r="J7" s="7"/>
      <c r="K7" s="7"/>
      <c r="L7" s="4"/>
    </row>
    <row r="8" spans="1:12" ht="10.5" customHeight="1" x14ac:dyDescent="0.2">
      <c r="A8" s="1"/>
      <c r="B8" s="8"/>
      <c r="C8" s="8"/>
      <c r="D8" s="8"/>
      <c r="E8" s="8"/>
      <c r="F8" s="8"/>
      <c r="G8" s="8"/>
      <c r="H8" s="2"/>
      <c r="I8" s="6"/>
      <c r="J8" s="7"/>
      <c r="K8" s="7"/>
      <c r="L8" s="4"/>
    </row>
    <row r="9" spans="1:12" ht="12.75" x14ac:dyDescent="0.2">
      <c r="A9" s="1"/>
      <c r="B9" s="12"/>
      <c r="C9" s="12"/>
      <c r="D9" s="12"/>
      <c r="E9" s="12"/>
      <c r="F9" s="12"/>
      <c r="G9" s="12"/>
      <c r="H9" s="2"/>
      <c r="I9" s="3"/>
      <c r="J9" s="4"/>
      <c r="K9" s="4"/>
      <c r="L9" s="4"/>
    </row>
    <row r="10" spans="1:12" s="17" customFormat="1" ht="12.75" x14ac:dyDescent="0.2">
      <c r="A10" s="13"/>
      <c r="B10" s="13"/>
      <c r="C10" s="13"/>
      <c r="D10" s="13"/>
      <c r="E10" s="13"/>
      <c r="F10" s="13"/>
      <c r="G10" s="13"/>
      <c r="H10" s="14"/>
      <c r="I10" s="15" t="s">
        <v>0</v>
      </c>
      <c r="J10" s="14"/>
      <c r="K10" s="16" t="s">
        <v>3</v>
      </c>
    </row>
    <row r="11" spans="1:12" s="17" customFormat="1" ht="12.75" x14ac:dyDescent="0.2">
      <c r="A11" s="14"/>
      <c r="B11" s="18" t="s">
        <v>1</v>
      </c>
      <c r="C11" s="19" t="s">
        <v>41</v>
      </c>
      <c r="D11" s="20"/>
      <c r="E11" s="21" t="s">
        <v>4</v>
      </c>
      <c r="F11" s="20"/>
      <c r="G11" s="22" t="s">
        <v>43</v>
      </c>
      <c r="H11" s="20"/>
      <c r="I11" s="23" t="s">
        <v>2</v>
      </c>
      <c r="J11" s="20"/>
      <c r="K11" s="22" t="s">
        <v>41</v>
      </c>
    </row>
    <row r="12" spans="1:12" s="17" customFormat="1" ht="12.75" x14ac:dyDescent="0.2">
      <c r="A12" s="14"/>
      <c r="B12" s="18"/>
      <c r="C12" s="24"/>
      <c r="D12" s="20"/>
      <c r="E12" s="25"/>
      <c r="F12" s="20"/>
      <c r="G12" s="26"/>
      <c r="H12" s="20"/>
      <c r="I12" s="27"/>
      <c r="J12" s="20"/>
      <c r="K12" s="26"/>
    </row>
    <row r="13" spans="1:12" s="17" customFormat="1" ht="12.75" x14ac:dyDescent="0.2">
      <c r="A13" s="28" t="s">
        <v>5</v>
      </c>
      <c r="B13" s="18" t="s">
        <v>1</v>
      </c>
      <c r="C13" s="29"/>
      <c r="D13" s="14"/>
      <c r="E13" s="14"/>
      <c r="F13" s="14"/>
      <c r="G13" s="14"/>
      <c r="H13" s="14"/>
      <c r="I13" s="30"/>
      <c r="J13" s="14"/>
      <c r="K13" s="14"/>
    </row>
    <row r="14" spans="1:12" s="17" customFormat="1" ht="12.75" x14ac:dyDescent="0.2">
      <c r="A14" s="14" t="s">
        <v>6</v>
      </c>
      <c r="B14" s="18" t="s">
        <v>1</v>
      </c>
      <c r="C14" s="31">
        <v>293400</v>
      </c>
      <c r="D14" s="30"/>
      <c r="E14" s="32">
        <v>0</v>
      </c>
      <c r="F14" s="30"/>
      <c r="G14" s="32">
        <f>+C14+E14</f>
        <v>293400</v>
      </c>
      <c r="H14" s="14"/>
      <c r="I14" s="32">
        <v>0</v>
      </c>
      <c r="J14" s="14"/>
      <c r="K14" s="32">
        <f>G14-I14</f>
        <v>293400</v>
      </c>
    </row>
    <row r="15" spans="1:12" s="17" customFormat="1" ht="12.75" x14ac:dyDescent="0.2">
      <c r="A15" s="14" t="s">
        <v>7</v>
      </c>
      <c r="B15" s="18" t="s">
        <v>1</v>
      </c>
      <c r="C15" s="30">
        <v>5453726</v>
      </c>
      <c r="D15" s="33"/>
      <c r="E15" s="30">
        <v>0</v>
      </c>
      <c r="F15" s="33"/>
      <c r="G15" s="30">
        <f>+C15+E15</f>
        <v>5453726</v>
      </c>
      <c r="H15" s="14"/>
      <c r="I15" s="30">
        <v>3703690</v>
      </c>
      <c r="J15" s="14"/>
      <c r="K15" s="34">
        <f>G15-I15</f>
        <v>1750036</v>
      </c>
    </row>
    <row r="16" spans="1:12" s="17" customFormat="1" ht="12.75" x14ac:dyDescent="0.2">
      <c r="A16" s="14" t="s">
        <v>8</v>
      </c>
      <c r="B16" s="18" t="s">
        <v>1</v>
      </c>
      <c r="C16" s="30">
        <v>4755916</v>
      </c>
      <c r="D16" s="30"/>
      <c r="E16" s="30">
        <v>0</v>
      </c>
      <c r="F16" s="30"/>
      <c r="G16" s="30">
        <f t="shared" ref="G16:G34" si="0">+C16+E16</f>
        <v>4755916</v>
      </c>
      <c r="H16" s="14"/>
      <c r="I16" s="30">
        <v>1402935</v>
      </c>
      <c r="J16" s="14"/>
      <c r="K16" s="34">
        <f t="shared" ref="K16:K47" si="1">G16-I16</f>
        <v>3352981</v>
      </c>
    </row>
    <row r="17" spans="1:11" s="17" customFormat="1" ht="12.75" x14ac:dyDescent="0.2">
      <c r="A17" s="14" t="s">
        <v>10</v>
      </c>
      <c r="B17" s="18" t="s">
        <v>1</v>
      </c>
      <c r="C17" s="30">
        <v>845468</v>
      </c>
      <c r="D17" s="30"/>
      <c r="E17" s="30">
        <v>0</v>
      </c>
      <c r="F17" s="30"/>
      <c r="G17" s="30">
        <f t="shared" si="0"/>
        <v>845468</v>
      </c>
      <c r="H17" s="14"/>
      <c r="I17" s="30">
        <v>750244</v>
      </c>
      <c r="J17" s="14"/>
      <c r="K17" s="34">
        <f>G17-I17</f>
        <v>95224</v>
      </c>
    </row>
    <row r="18" spans="1:11" s="17" customFormat="1" ht="12.75" x14ac:dyDescent="0.2">
      <c r="A18" s="14" t="s">
        <v>16</v>
      </c>
      <c r="B18" s="18" t="s">
        <v>1</v>
      </c>
      <c r="C18" s="30">
        <v>645298</v>
      </c>
      <c r="D18" s="30"/>
      <c r="E18" s="30">
        <v>0</v>
      </c>
      <c r="F18" s="30"/>
      <c r="G18" s="30">
        <f t="shared" si="0"/>
        <v>645298</v>
      </c>
      <c r="H18" s="14"/>
      <c r="I18" s="30">
        <v>359954</v>
      </c>
      <c r="J18" s="14"/>
      <c r="K18" s="34">
        <f>G18-I18</f>
        <v>285344</v>
      </c>
    </row>
    <row r="19" spans="1:11" s="17" customFormat="1" ht="12.75" x14ac:dyDescent="0.2">
      <c r="A19" s="14" t="s">
        <v>9</v>
      </c>
      <c r="B19" s="18" t="s">
        <v>1</v>
      </c>
      <c r="C19" s="30">
        <v>1153733</v>
      </c>
      <c r="D19" s="30"/>
      <c r="E19" s="30">
        <v>0</v>
      </c>
      <c r="F19" s="30"/>
      <c r="G19" s="30">
        <f t="shared" si="0"/>
        <v>1153733</v>
      </c>
      <c r="H19" s="14"/>
      <c r="I19" s="30">
        <v>998790</v>
      </c>
      <c r="J19" s="14"/>
      <c r="K19" s="34">
        <f t="shared" si="1"/>
        <v>154943</v>
      </c>
    </row>
    <row r="20" spans="1:11" s="17" customFormat="1" ht="12.75" x14ac:dyDescent="0.2">
      <c r="A20" s="14" t="s">
        <v>11</v>
      </c>
      <c r="B20" s="18" t="s">
        <v>1</v>
      </c>
      <c r="C20" s="30">
        <v>3876543</v>
      </c>
      <c r="D20" s="35"/>
      <c r="E20" s="30">
        <v>0</v>
      </c>
      <c r="F20" s="30"/>
      <c r="G20" s="30">
        <f t="shared" si="0"/>
        <v>3876543</v>
      </c>
      <c r="H20" s="14"/>
      <c r="I20" s="30">
        <v>2118442</v>
      </c>
      <c r="J20" s="14"/>
      <c r="K20" s="34">
        <f t="shared" si="1"/>
        <v>1758101</v>
      </c>
    </row>
    <row r="21" spans="1:11" s="17" customFormat="1" ht="12.75" x14ac:dyDescent="0.2">
      <c r="A21" s="14" t="s">
        <v>12</v>
      </c>
      <c r="B21" s="18" t="s">
        <v>1</v>
      </c>
      <c r="C21" s="30">
        <v>1023735</v>
      </c>
      <c r="D21" s="30"/>
      <c r="E21" s="30">
        <v>0</v>
      </c>
      <c r="F21" s="30"/>
      <c r="G21" s="30">
        <f t="shared" si="0"/>
        <v>1023735</v>
      </c>
      <c r="H21" s="14"/>
      <c r="I21" s="30">
        <v>901005</v>
      </c>
      <c r="J21" s="14"/>
      <c r="K21" s="34">
        <f t="shared" si="1"/>
        <v>122730</v>
      </c>
    </row>
    <row r="22" spans="1:11" s="17" customFormat="1" ht="12.75" x14ac:dyDescent="0.2">
      <c r="A22" s="14" t="s">
        <v>13</v>
      </c>
      <c r="B22" s="18"/>
      <c r="C22" s="30">
        <v>14611445</v>
      </c>
      <c r="D22" s="30"/>
      <c r="E22" s="30">
        <v>0</v>
      </c>
      <c r="F22" s="30"/>
      <c r="G22" s="30">
        <f t="shared" si="0"/>
        <v>14611445</v>
      </c>
      <c r="H22" s="14"/>
      <c r="I22" s="30">
        <v>2907915</v>
      </c>
      <c r="J22" s="14"/>
      <c r="K22" s="34">
        <f t="shared" si="1"/>
        <v>11703530</v>
      </c>
    </row>
    <row r="23" spans="1:11" s="17" customFormat="1" ht="12.75" x14ac:dyDescent="0.2">
      <c r="A23" s="14" t="s">
        <v>36</v>
      </c>
      <c r="B23" s="18"/>
      <c r="C23" s="30">
        <v>1186688</v>
      </c>
      <c r="D23" s="30"/>
      <c r="E23" s="30">
        <v>0</v>
      </c>
      <c r="F23" s="30"/>
      <c r="G23" s="30">
        <f t="shared" si="0"/>
        <v>1186688</v>
      </c>
      <c r="H23" s="14"/>
      <c r="I23" s="30">
        <v>385673</v>
      </c>
      <c r="J23" s="14"/>
      <c r="K23" s="34">
        <f>G23-I23</f>
        <v>801015</v>
      </c>
    </row>
    <row r="24" spans="1:11" s="17" customFormat="1" ht="12.75" x14ac:dyDescent="0.2">
      <c r="A24" s="14" t="s">
        <v>14</v>
      </c>
      <c r="B24" s="18" t="s">
        <v>1</v>
      </c>
      <c r="C24" s="30">
        <v>2855705</v>
      </c>
      <c r="D24" s="30"/>
      <c r="E24" s="30">
        <v>0</v>
      </c>
      <c r="F24" s="30"/>
      <c r="G24" s="30">
        <f t="shared" si="0"/>
        <v>2855705</v>
      </c>
      <c r="H24" s="14"/>
      <c r="I24" s="30">
        <v>2291320</v>
      </c>
      <c r="J24" s="14"/>
      <c r="K24" s="34">
        <f t="shared" si="1"/>
        <v>564385</v>
      </c>
    </row>
    <row r="25" spans="1:11" s="17" customFormat="1" ht="12.75" x14ac:dyDescent="0.2">
      <c r="A25" s="14" t="s">
        <v>15</v>
      </c>
      <c r="B25" s="18" t="s">
        <v>1</v>
      </c>
      <c r="C25" s="30">
        <v>411034</v>
      </c>
      <c r="D25" s="30"/>
      <c r="E25" s="30">
        <v>0</v>
      </c>
      <c r="F25" s="30"/>
      <c r="G25" s="30">
        <f t="shared" si="0"/>
        <v>411034</v>
      </c>
      <c r="H25" s="14"/>
      <c r="I25" s="30">
        <v>360299</v>
      </c>
      <c r="J25" s="14"/>
      <c r="K25" s="34">
        <f t="shared" si="1"/>
        <v>50735</v>
      </c>
    </row>
    <row r="26" spans="1:11" s="17" customFormat="1" ht="12.75" x14ac:dyDescent="0.2">
      <c r="A26" s="14" t="s">
        <v>37</v>
      </c>
      <c r="B26" s="18" t="s">
        <v>1</v>
      </c>
      <c r="C26" s="30">
        <v>384100</v>
      </c>
      <c r="D26" s="30"/>
      <c r="E26" s="30">
        <v>0</v>
      </c>
      <c r="F26" s="30"/>
      <c r="G26" s="30">
        <f t="shared" si="0"/>
        <v>384100</v>
      </c>
      <c r="H26" s="14"/>
      <c r="I26" s="30">
        <v>339979</v>
      </c>
      <c r="J26" s="14"/>
      <c r="K26" s="34">
        <f>G26-I26</f>
        <v>44121</v>
      </c>
    </row>
    <row r="27" spans="1:11" s="17" customFormat="1" ht="12.75" x14ac:dyDescent="0.2">
      <c r="A27" s="14" t="s">
        <v>17</v>
      </c>
      <c r="B27" s="18" t="s">
        <v>1</v>
      </c>
      <c r="C27" s="30">
        <v>1154066</v>
      </c>
      <c r="D27" s="30"/>
      <c r="E27" s="30">
        <v>0</v>
      </c>
      <c r="F27" s="30"/>
      <c r="G27" s="30">
        <f t="shared" si="0"/>
        <v>1154066</v>
      </c>
      <c r="H27" s="14"/>
      <c r="I27" s="30">
        <v>1010278</v>
      </c>
      <c r="J27" s="14"/>
      <c r="K27" s="34">
        <f t="shared" si="1"/>
        <v>143788</v>
      </c>
    </row>
    <row r="28" spans="1:11" s="17" customFormat="1" ht="12.75" x14ac:dyDescent="0.2">
      <c r="A28" s="14" t="s">
        <v>18</v>
      </c>
      <c r="B28" s="18" t="s">
        <v>1</v>
      </c>
      <c r="C28" s="30"/>
      <c r="D28" s="30"/>
      <c r="E28" s="30"/>
      <c r="F28" s="30"/>
      <c r="G28" s="30"/>
      <c r="H28" s="14"/>
      <c r="I28" s="30"/>
      <c r="J28" s="14"/>
      <c r="K28" s="34"/>
    </row>
    <row r="29" spans="1:11" s="17" customFormat="1" ht="12.75" x14ac:dyDescent="0.2">
      <c r="A29" s="14" t="s">
        <v>19</v>
      </c>
      <c r="B29" s="18" t="s">
        <v>1</v>
      </c>
      <c r="C29" s="30">
        <v>15900</v>
      </c>
      <c r="D29" s="30"/>
      <c r="E29" s="30">
        <v>0</v>
      </c>
      <c r="F29" s="30"/>
      <c r="G29" s="30">
        <f t="shared" si="0"/>
        <v>15900</v>
      </c>
      <c r="H29" s="14"/>
      <c r="I29" s="30">
        <v>15900</v>
      </c>
      <c r="J29" s="14"/>
      <c r="K29" s="34">
        <f t="shared" si="1"/>
        <v>0</v>
      </c>
    </row>
    <row r="30" spans="1:11" s="17" customFormat="1" ht="12" customHeight="1" x14ac:dyDescent="0.2">
      <c r="A30" s="14" t="s">
        <v>20</v>
      </c>
      <c r="B30" s="18" t="s">
        <v>1</v>
      </c>
      <c r="C30" s="30">
        <v>19953</v>
      </c>
      <c r="D30" s="30"/>
      <c r="E30" s="30">
        <v>0</v>
      </c>
      <c r="F30" s="30"/>
      <c r="G30" s="30">
        <f t="shared" si="0"/>
        <v>19953</v>
      </c>
      <c r="H30" s="14"/>
      <c r="I30" s="30">
        <v>16770</v>
      </c>
      <c r="J30" s="14"/>
      <c r="K30" s="34">
        <f t="shared" si="1"/>
        <v>3183</v>
      </c>
    </row>
    <row r="31" spans="1:11" s="17" customFormat="1" ht="12.75" x14ac:dyDescent="0.2">
      <c r="A31" s="14" t="s">
        <v>21</v>
      </c>
      <c r="B31" s="18" t="s">
        <v>1</v>
      </c>
      <c r="C31" s="30">
        <v>13250</v>
      </c>
      <c r="D31" s="30"/>
      <c r="E31" s="30">
        <v>0</v>
      </c>
      <c r="F31" s="30"/>
      <c r="G31" s="30">
        <f t="shared" si="0"/>
        <v>13250</v>
      </c>
      <c r="H31" s="14"/>
      <c r="I31" s="30">
        <v>13250</v>
      </c>
      <c r="J31" s="14"/>
      <c r="K31" s="34">
        <f t="shared" si="1"/>
        <v>0</v>
      </c>
    </row>
    <row r="32" spans="1:11" s="17" customFormat="1" ht="12.75" x14ac:dyDescent="0.2">
      <c r="A32" s="14" t="s">
        <v>22</v>
      </c>
      <c r="B32" s="18" t="s">
        <v>1</v>
      </c>
      <c r="C32" s="30">
        <v>26292</v>
      </c>
      <c r="D32" s="30"/>
      <c r="E32" s="30">
        <v>0</v>
      </c>
      <c r="F32" s="30"/>
      <c r="G32" s="30">
        <f t="shared" si="0"/>
        <v>26292</v>
      </c>
      <c r="H32" s="14"/>
      <c r="I32" s="30">
        <v>21364</v>
      </c>
      <c r="J32" s="14"/>
      <c r="K32" s="34">
        <f t="shared" si="1"/>
        <v>4928</v>
      </c>
    </row>
    <row r="33" spans="1:11" s="17" customFormat="1" ht="12.75" x14ac:dyDescent="0.2">
      <c r="A33" s="14" t="s">
        <v>23</v>
      </c>
      <c r="B33" s="18" t="s">
        <v>1</v>
      </c>
      <c r="C33" s="30">
        <v>4739971</v>
      </c>
      <c r="D33" s="30"/>
      <c r="E33" s="30">
        <v>0</v>
      </c>
      <c r="F33" s="30"/>
      <c r="G33" s="30">
        <f t="shared" si="0"/>
        <v>4739971</v>
      </c>
      <c r="H33" s="14"/>
      <c r="I33" s="30">
        <v>2056176</v>
      </c>
      <c r="J33" s="14"/>
      <c r="K33" s="34">
        <f t="shared" si="1"/>
        <v>2683795</v>
      </c>
    </row>
    <row r="34" spans="1:11" s="17" customFormat="1" ht="12.75" x14ac:dyDescent="0.2">
      <c r="A34" s="14" t="s">
        <v>24</v>
      </c>
      <c r="B34" s="18" t="s">
        <v>1</v>
      </c>
      <c r="C34" s="36">
        <v>26963</v>
      </c>
      <c r="D34" s="30"/>
      <c r="E34" s="36">
        <v>0</v>
      </c>
      <c r="F34" s="30"/>
      <c r="G34" s="36">
        <f t="shared" si="0"/>
        <v>26963</v>
      </c>
      <c r="H34" s="14"/>
      <c r="I34" s="36">
        <v>22483</v>
      </c>
      <c r="J34" s="14"/>
      <c r="K34" s="37">
        <f t="shared" si="1"/>
        <v>4480</v>
      </c>
    </row>
    <row r="35" spans="1:11" s="17" customFormat="1" ht="12.75" x14ac:dyDescent="0.2">
      <c r="A35" s="14"/>
      <c r="B35" s="18"/>
      <c r="C35" s="30"/>
      <c r="D35" s="30"/>
      <c r="E35" s="30"/>
      <c r="F35" s="30"/>
      <c r="G35" s="30"/>
      <c r="H35" s="14"/>
      <c r="I35" s="30"/>
      <c r="J35" s="14"/>
      <c r="K35" s="34"/>
    </row>
    <row r="36" spans="1:11" s="17" customFormat="1" ht="12.75" x14ac:dyDescent="0.2">
      <c r="A36" s="38" t="s">
        <v>25</v>
      </c>
      <c r="B36" s="18"/>
      <c r="C36" s="36">
        <f>SUM(C14:C34)</f>
        <v>43493186</v>
      </c>
      <c r="D36" s="30"/>
      <c r="E36" s="36">
        <f>SUM(E14:E35)</f>
        <v>0</v>
      </c>
      <c r="F36" s="30"/>
      <c r="G36" s="36">
        <f>SUM(G14:G35)</f>
        <v>43493186</v>
      </c>
      <c r="H36" s="14"/>
      <c r="I36" s="36">
        <f>SUM(I14:I35)</f>
        <v>19676467</v>
      </c>
      <c r="J36" s="14"/>
      <c r="K36" s="36">
        <f>SUM(K14:K35)</f>
        <v>23816719</v>
      </c>
    </row>
    <row r="37" spans="1:11" s="17" customFormat="1" ht="12.75" x14ac:dyDescent="0.2">
      <c r="A37" s="14"/>
      <c r="B37" s="18"/>
      <c r="C37" s="30"/>
      <c r="D37" s="30"/>
      <c r="E37" s="30"/>
      <c r="F37" s="30"/>
      <c r="G37" s="30"/>
      <c r="H37" s="14"/>
      <c r="I37" s="30"/>
      <c r="J37" s="14"/>
      <c r="K37" s="34"/>
    </row>
    <row r="38" spans="1:11" s="17" customFormat="1" ht="12.75" x14ac:dyDescent="0.2">
      <c r="A38" s="14" t="s">
        <v>26</v>
      </c>
      <c r="B38" s="18" t="s">
        <v>1</v>
      </c>
      <c r="C38" s="30"/>
      <c r="D38" s="30"/>
      <c r="E38" s="30"/>
      <c r="F38" s="30"/>
      <c r="G38" s="30"/>
      <c r="H38" s="14"/>
      <c r="I38" s="30"/>
      <c r="J38" s="14"/>
      <c r="K38" s="34"/>
    </row>
    <row r="39" spans="1:11" s="17" customFormat="1" ht="12.75" x14ac:dyDescent="0.2">
      <c r="A39" s="14" t="s">
        <v>27</v>
      </c>
      <c r="B39" s="18"/>
      <c r="C39" s="30">
        <v>240194</v>
      </c>
      <c r="D39" s="30"/>
      <c r="E39" s="30">
        <v>0</v>
      </c>
      <c r="F39" s="30"/>
      <c r="G39" s="30">
        <f>+C39+E39</f>
        <v>240194</v>
      </c>
      <c r="H39" s="14"/>
      <c r="I39" s="30">
        <v>72483</v>
      </c>
      <c r="J39" s="14"/>
      <c r="K39" s="34">
        <f t="shared" si="1"/>
        <v>167711</v>
      </c>
    </row>
    <row r="40" spans="1:11" s="17" customFormat="1" ht="12.75" x14ac:dyDescent="0.2">
      <c r="A40" s="14" t="s">
        <v>28</v>
      </c>
      <c r="B40" s="18" t="s">
        <v>1</v>
      </c>
      <c r="C40" s="30">
        <v>3112032</v>
      </c>
      <c r="D40" s="30"/>
      <c r="E40" s="30">
        <v>0</v>
      </c>
      <c r="F40" s="30"/>
      <c r="G40" s="30">
        <f>+C40+E40</f>
        <v>3112032</v>
      </c>
      <c r="H40" s="14"/>
      <c r="I40" s="30">
        <v>2244671</v>
      </c>
      <c r="J40" s="14"/>
      <c r="K40" s="34">
        <f t="shared" si="1"/>
        <v>867361</v>
      </c>
    </row>
    <row r="41" spans="1:11" s="17" customFormat="1" ht="12.75" x14ac:dyDescent="0.2">
      <c r="A41" s="14" t="s">
        <v>29</v>
      </c>
      <c r="B41" s="18" t="s">
        <v>1</v>
      </c>
      <c r="C41" s="36">
        <v>410727</v>
      </c>
      <c r="D41" s="30"/>
      <c r="E41" s="36">
        <v>0</v>
      </c>
      <c r="F41" s="30"/>
      <c r="G41" s="36">
        <f>+C41+E41</f>
        <v>410727</v>
      </c>
      <c r="H41" s="14"/>
      <c r="I41" s="36">
        <v>205363</v>
      </c>
      <c r="J41" s="14"/>
      <c r="K41" s="37">
        <f t="shared" si="1"/>
        <v>205364</v>
      </c>
    </row>
    <row r="42" spans="1:11" s="17" customFormat="1" ht="12.75" x14ac:dyDescent="0.2">
      <c r="A42" s="14"/>
      <c r="B42" s="18"/>
      <c r="C42" s="30"/>
      <c r="D42" s="30"/>
      <c r="E42" s="30"/>
      <c r="F42" s="30"/>
      <c r="G42" s="30"/>
      <c r="H42" s="14"/>
      <c r="I42" s="30"/>
      <c r="J42" s="14"/>
      <c r="K42" s="34"/>
    </row>
    <row r="43" spans="1:11" s="17" customFormat="1" ht="12.75" x14ac:dyDescent="0.2">
      <c r="A43" s="38" t="s">
        <v>30</v>
      </c>
      <c r="B43" s="18"/>
      <c r="C43" s="36">
        <f>SUM(C39:C42)</f>
        <v>3762953</v>
      </c>
      <c r="D43" s="30"/>
      <c r="E43" s="36">
        <f>SUM(E39:E42)</f>
        <v>0</v>
      </c>
      <c r="F43" s="30"/>
      <c r="G43" s="36">
        <f>SUM(G39:G42)</f>
        <v>3762953</v>
      </c>
      <c r="H43" s="14"/>
      <c r="I43" s="36">
        <f>SUM(I39:I42)</f>
        <v>2522517</v>
      </c>
      <c r="J43" s="14"/>
      <c r="K43" s="36">
        <f>SUM(K39:K42)</f>
        <v>1240436</v>
      </c>
    </row>
    <row r="44" spans="1:11" s="17" customFormat="1" ht="12.75" x14ac:dyDescent="0.2">
      <c r="A44" s="14"/>
      <c r="B44" s="18"/>
      <c r="C44" s="30"/>
      <c r="D44" s="30"/>
      <c r="E44" s="30"/>
      <c r="F44" s="30"/>
      <c r="G44" s="30"/>
      <c r="H44" s="14"/>
      <c r="I44" s="30"/>
      <c r="J44" s="14"/>
      <c r="K44" s="34"/>
    </row>
    <row r="45" spans="1:11" s="17" customFormat="1" ht="12.75" x14ac:dyDescent="0.2">
      <c r="A45" s="14" t="s">
        <v>31</v>
      </c>
      <c r="B45" s="18" t="s">
        <v>1</v>
      </c>
      <c r="C45" s="30"/>
      <c r="D45" s="30"/>
      <c r="E45" s="30"/>
      <c r="F45" s="30"/>
      <c r="G45" s="30"/>
      <c r="H45" s="14"/>
      <c r="I45" s="30"/>
      <c r="J45" s="14"/>
      <c r="K45" s="34"/>
    </row>
    <row r="46" spans="1:11" s="17" customFormat="1" ht="12.75" x14ac:dyDescent="0.2">
      <c r="A46" s="14" t="s">
        <v>32</v>
      </c>
      <c r="B46" s="18" t="s">
        <v>1</v>
      </c>
      <c r="C46" s="30">
        <f>3843086+7025</f>
        <v>3850111</v>
      </c>
      <c r="D46" s="39" t="s">
        <v>40</v>
      </c>
      <c r="E46" s="30">
        <f>100897+55289-126238</f>
        <v>29948</v>
      </c>
      <c r="F46" s="39" t="s">
        <v>44</v>
      </c>
      <c r="G46" s="30">
        <f>+C46+E46</f>
        <v>3880059</v>
      </c>
      <c r="H46" s="14"/>
      <c r="I46" s="30">
        <v>3220955</v>
      </c>
      <c r="J46" s="14"/>
      <c r="K46" s="34">
        <f t="shared" si="1"/>
        <v>659104</v>
      </c>
    </row>
    <row r="47" spans="1:11" s="17" customFormat="1" ht="12.75" x14ac:dyDescent="0.2">
      <c r="A47" s="14" t="s">
        <v>33</v>
      </c>
      <c r="B47" s="18" t="s">
        <v>1</v>
      </c>
      <c r="C47" s="36">
        <v>4358803</v>
      </c>
      <c r="D47" s="30"/>
      <c r="E47" s="36">
        <v>11524</v>
      </c>
      <c r="F47" s="30"/>
      <c r="G47" s="36">
        <f>+C47+E47</f>
        <v>4370327</v>
      </c>
      <c r="H47" s="14"/>
      <c r="I47" s="36">
        <v>4333777</v>
      </c>
      <c r="J47" s="14"/>
      <c r="K47" s="37">
        <f t="shared" si="1"/>
        <v>36550</v>
      </c>
    </row>
    <row r="48" spans="1:11" s="17" customFormat="1" ht="12.75" x14ac:dyDescent="0.2">
      <c r="A48" s="14"/>
      <c r="B48" s="18"/>
      <c r="C48" s="40"/>
      <c r="D48" s="30"/>
      <c r="E48" s="40"/>
      <c r="F48" s="30"/>
      <c r="G48" s="40"/>
      <c r="H48" s="14"/>
      <c r="I48" s="40"/>
      <c r="J48" s="14"/>
      <c r="K48" s="41"/>
    </row>
    <row r="49" spans="1:11" s="17" customFormat="1" ht="12.75" x14ac:dyDescent="0.2">
      <c r="A49" s="38" t="s">
        <v>34</v>
      </c>
      <c r="B49" s="18"/>
      <c r="C49" s="36">
        <f>SUM(C46:C48)</f>
        <v>8208914</v>
      </c>
      <c r="D49" s="30"/>
      <c r="E49" s="36">
        <f>SUM(E46:E48)</f>
        <v>41472</v>
      </c>
      <c r="F49" s="30"/>
      <c r="G49" s="36">
        <f>SUM(G46:G48)</f>
        <v>8250386</v>
      </c>
      <c r="H49" s="14"/>
      <c r="I49" s="36">
        <f>SUM(I46:I48)</f>
        <v>7554732</v>
      </c>
      <c r="J49" s="14"/>
      <c r="K49" s="36">
        <f>SUM(K46:K48)</f>
        <v>695654</v>
      </c>
    </row>
    <row r="50" spans="1:11" s="17" customFormat="1" ht="12.75" x14ac:dyDescent="0.2">
      <c r="A50" s="14"/>
      <c r="B50" s="18" t="s">
        <v>1</v>
      </c>
      <c r="C50" s="30"/>
      <c r="D50" s="30"/>
      <c r="E50" s="30"/>
      <c r="F50" s="30"/>
      <c r="G50" s="30"/>
      <c r="H50" s="14"/>
      <c r="I50" s="30"/>
      <c r="J50" s="14"/>
      <c r="K50" s="34"/>
    </row>
    <row r="51" spans="1:11" s="17" customFormat="1" ht="13.5" thickBot="1" x14ac:dyDescent="0.25">
      <c r="A51" s="14" t="s">
        <v>35</v>
      </c>
      <c r="B51" s="18" t="s">
        <v>1</v>
      </c>
      <c r="C51" s="42">
        <f>C49+C43+C36</f>
        <v>55465053</v>
      </c>
      <c r="D51" s="30"/>
      <c r="E51" s="42">
        <f>E49+E43+E36</f>
        <v>41472</v>
      </c>
      <c r="F51" s="30"/>
      <c r="G51" s="42">
        <f>G49+G43+G36</f>
        <v>55506525</v>
      </c>
      <c r="H51" s="14"/>
      <c r="I51" s="42">
        <f>I49+I43+I36</f>
        <v>29753716</v>
      </c>
      <c r="J51" s="14"/>
      <c r="K51" s="42">
        <f>K49+K43+K36</f>
        <v>25752809</v>
      </c>
    </row>
    <row r="52" spans="1:11" s="17" customFormat="1" ht="13.5" thickTop="1" x14ac:dyDescent="0.2">
      <c r="A52" s="14"/>
      <c r="B52" s="18" t="s">
        <v>1</v>
      </c>
      <c r="C52" s="30"/>
      <c r="D52" s="30"/>
      <c r="E52" s="30"/>
      <c r="F52" s="30"/>
      <c r="G52" s="30"/>
      <c r="H52" s="14"/>
      <c r="I52" s="30"/>
      <c r="J52" s="14"/>
      <c r="K52" s="14"/>
    </row>
    <row r="53" spans="1:11" s="17" customFormat="1" x14ac:dyDescent="0.2">
      <c r="A53" s="43" t="s">
        <v>46</v>
      </c>
      <c r="I53" s="35"/>
    </row>
    <row r="54" spans="1:11" s="17" customFormat="1" ht="13.5" customHeight="1" x14ac:dyDescent="0.2">
      <c r="A54" s="43" t="s">
        <v>45</v>
      </c>
      <c r="I54" s="35"/>
    </row>
    <row r="55" spans="1:11" s="17" customFormat="1" ht="13.5" customHeight="1" x14ac:dyDescent="0.2">
      <c r="I55" s="35"/>
    </row>
    <row r="56" spans="1:11" s="17" customFormat="1" ht="13.5" customHeight="1" x14ac:dyDescent="0.2">
      <c r="I56" s="35"/>
    </row>
    <row r="57" spans="1:11" s="17" customFormat="1" x14ac:dyDescent="0.2">
      <c r="I57" s="35"/>
    </row>
    <row r="58" spans="1:11" s="17" customFormat="1" x14ac:dyDescent="0.2">
      <c r="I58" s="35"/>
    </row>
    <row r="59" spans="1:11" s="17" customFormat="1" x14ac:dyDescent="0.2">
      <c r="I59" s="35"/>
    </row>
    <row r="60" spans="1:11" s="17" customFormat="1" x14ac:dyDescent="0.2">
      <c r="I60" s="35"/>
    </row>
    <row r="61" spans="1:11" s="17" customFormat="1" x14ac:dyDescent="0.2">
      <c r="I61" s="35"/>
    </row>
    <row r="62" spans="1:11" s="17" customFormat="1" x14ac:dyDescent="0.2">
      <c r="A62" s="44"/>
      <c r="I62" s="35"/>
    </row>
    <row r="63" spans="1:11" s="17" customFormat="1" x14ac:dyDescent="0.2">
      <c r="I63" s="35"/>
    </row>
    <row r="64" spans="1:11" s="17" customFormat="1" x14ac:dyDescent="0.2">
      <c r="I64" s="35"/>
    </row>
    <row r="65" spans="9:9" s="17" customFormat="1" x14ac:dyDescent="0.2">
      <c r="I65" s="35"/>
    </row>
  </sheetData>
  <phoneticPr fontId="2" type="noConversion"/>
  <conditionalFormatting sqref="D13 A13:C51 E13:K51 D16:D51">
    <cfRule type="expression" dxfId="2" priority="3" stopIfTrue="1">
      <formula>MOD(ROW(),2)=0</formula>
    </cfRule>
  </conditionalFormatting>
  <conditionalFormatting sqref="D15">
    <cfRule type="expression" dxfId="1" priority="2" stopIfTrue="1">
      <formula>MOD(ROW(),2)=0</formula>
    </cfRule>
  </conditionalFormatting>
  <conditionalFormatting sqref="D14">
    <cfRule type="expression" dxfId="0" priority="1" stopIfTrue="1">
      <formula>MOD(ROW(),2)=0</formula>
    </cfRule>
  </conditionalFormatting>
  <printOptions horizontalCentered="1"/>
  <pageMargins left="0.5" right="0.5" top="0.5" bottom="0.5" header="0.5" footer="0.25"/>
  <pageSetup scale="89" fitToHeight="0" orientation="portrait" r:id="rId1"/>
  <headerFooter alignWithMargins="0">
    <oddFooter>&amp;R&amp;"Goudy Old Style,Regular"&amp;9Page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Louisiana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eparfa1</dc:creator>
  <cp:lastModifiedBy>Danita C King</cp:lastModifiedBy>
  <cp:lastPrinted>2019-01-17T20:59:32Z</cp:lastPrinted>
  <dcterms:created xsi:type="dcterms:W3CDTF">2003-01-16T19:41:46Z</dcterms:created>
  <dcterms:modified xsi:type="dcterms:W3CDTF">2020-03-05T21:29:11Z</dcterms:modified>
</cp:coreProperties>
</file>