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2016-E" sheetId="1" r:id="rId1"/>
  </sheets>
  <definedNames>
    <definedName name="_Regression_Int" localSheetId="0" hidden="1">1</definedName>
    <definedName name="_xlnm.Print_Area" localSheetId="0">'2016-E'!$A$1:$J$33</definedName>
    <definedName name="Print_Area_MI" localSheetId="0">'2016-E'!$A$3:$J$33</definedName>
  </definedNames>
  <calcPr calcId="162913"/>
</workbook>
</file>

<file path=xl/calcChain.xml><?xml version="1.0" encoding="utf-8"?>
<calcChain xmlns="http://schemas.openxmlformats.org/spreadsheetml/2006/main">
  <c r="J22" i="1" l="1"/>
  <c r="J23" i="1"/>
  <c r="J24" i="1"/>
  <c r="J19" i="1"/>
  <c r="H26" i="1"/>
  <c r="F26" i="1"/>
  <c r="D26" i="1"/>
  <c r="J25" i="1"/>
  <c r="J20" i="1"/>
  <c r="J21" i="1"/>
  <c r="J26" i="1" l="1"/>
  <c r="H31" i="1" l="1"/>
  <c r="F31" i="1"/>
  <c r="D31" i="1"/>
  <c r="J30" i="1"/>
  <c r="E39" i="1"/>
  <c r="G39" i="1"/>
  <c r="I39" i="1"/>
  <c r="H15" i="1" l="1"/>
  <c r="J29" i="1" l="1"/>
  <c r="J31" i="1" s="1"/>
  <c r="J16" i="1"/>
  <c r="I16" i="1"/>
  <c r="F16" i="1"/>
  <c r="F33" i="1" s="1"/>
  <c r="D16" i="1"/>
  <c r="D33" i="1" s="1"/>
  <c r="H16" i="1"/>
  <c r="H33" i="1" s="1"/>
  <c r="J33" i="1" l="1"/>
  <c r="J39" i="1" s="1"/>
  <c r="H39" i="1"/>
  <c r="D39" i="1"/>
  <c r="F39" i="1"/>
</calcChain>
</file>

<file path=xl/sharedStrings.xml><?xml version="1.0" encoding="utf-8"?>
<sst xmlns="http://schemas.openxmlformats.org/spreadsheetml/2006/main" count="34" uniqueCount="33">
  <si>
    <t>Balance</t>
  </si>
  <si>
    <t>Allocations</t>
  </si>
  <si>
    <t>Expenditures</t>
  </si>
  <si>
    <t>State of Louisiana:</t>
  </si>
  <si>
    <t>Facility Planning and Control</t>
  </si>
  <si>
    <t>Transfers from other sources:</t>
  </si>
  <si>
    <t xml:space="preserve">  Total State of Louisiana </t>
  </si>
  <si>
    <t xml:space="preserve">  Total other sources </t>
  </si>
  <si>
    <t>Capital outlay and improvement</t>
  </si>
  <si>
    <t xml:space="preserve">  Total</t>
  </si>
  <si>
    <t>Analysis of Changes In Unexpended Plant Fund Balances</t>
  </si>
  <si>
    <t>ANALYSIS E</t>
  </si>
  <si>
    <t>PJ000638</t>
  </si>
  <si>
    <t>For the year ended June 30, 2019</t>
  </si>
  <si>
    <t>PER PLANT FUND REPORT</t>
  </si>
  <si>
    <t xml:space="preserve">     Business, education &amp; human deveopment building</t>
  </si>
  <si>
    <t xml:space="preserve">     Bronson hall - design thinking space</t>
  </si>
  <si>
    <t xml:space="preserve">     Collaboratory</t>
  </si>
  <si>
    <t>PJ000704</t>
  </si>
  <si>
    <t>PJ000701-703</t>
  </si>
  <si>
    <t>PJ000670</t>
  </si>
  <si>
    <t xml:space="preserve">           Total transfers from other funds</t>
  </si>
  <si>
    <t>KPXI Radio Station</t>
  </si>
  <si>
    <t>PJ000676</t>
  </si>
  <si>
    <t xml:space="preserve"> Transfers from other funds:</t>
  </si>
  <si>
    <t xml:space="preserve">     Veterans resource center</t>
  </si>
  <si>
    <t>PJ000668</t>
  </si>
  <si>
    <t xml:space="preserve">     Barnes &amp; Noble relocation</t>
  </si>
  <si>
    <t>PJ000669</t>
  </si>
  <si>
    <t xml:space="preserve">     Student organization lounge</t>
  </si>
  <si>
    <t>PJ000671</t>
  </si>
  <si>
    <t xml:space="preserve">     Chancellor's board room</t>
  </si>
  <si>
    <t>PJ000672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</si>
</sst>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6" x14ac:knownFonts="1">
    <font>
      <sz val="10"/>
      <name val="Courie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166" fontId="2" fillId="0" borderId="0" xfId="2" applyNumberFormat="1" applyFont="1" applyFill="1" applyAlignment="1">
      <alignment vertical="center"/>
    </xf>
    <xf numFmtId="167" fontId="2" fillId="0" borderId="0" xfId="1" applyNumberFormat="1" applyFont="1" applyFill="1" applyAlignment="1">
      <alignment vertical="center"/>
    </xf>
    <xf numFmtId="166" fontId="2" fillId="0" borderId="0" xfId="2" applyNumberFormat="1" applyFont="1" applyFill="1" applyAlignment="1" applyProtection="1">
      <alignment vertical="center"/>
      <protection locked="0"/>
    </xf>
    <xf numFmtId="167" fontId="2" fillId="0" borderId="2" xfId="1" applyNumberFormat="1" applyFont="1" applyFill="1" applyBorder="1" applyAlignment="1" applyProtection="1">
      <alignment horizontal="right" vertical="center"/>
      <protection locked="0"/>
    </xf>
    <xf numFmtId="167" fontId="2" fillId="0" borderId="0" xfId="1" applyNumberFormat="1" applyFont="1" applyFill="1" applyAlignment="1" applyProtection="1">
      <alignment horizontal="right" vertical="center"/>
      <protection locked="0"/>
    </xf>
    <xf numFmtId="167" fontId="2" fillId="0" borderId="0" xfId="1" applyNumberFormat="1" applyFont="1" applyFill="1" applyAlignment="1" applyProtection="1">
      <alignment vertical="center"/>
    </xf>
    <xf numFmtId="167" fontId="2" fillId="0" borderId="0" xfId="1" applyNumberFormat="1" applyFont="1" applyFill="1" applyAlignment="1" applyProtection="1">
      <alignment vertical="center"/>
      <protection locked="0"/>
    </xf>
    <xf numFmtId="167" fontId="2" fillId="0" borderId="2" xfId="1" applyNumberFormat="1" applyFont="1" applyFill="1" applyBorder="1" applyAlignment="1" applyProtection="1">
      <alignment vertical="center"/>
      <protection locked="0"/>
    </xf>
    <xf numFmtId="37" fontId="2" fillId="0" borderId="0" xfId="0" applyNumberFormat="1" applyFont="1" applyFill="1" applyAlignment="1" applyProtection="1">
      <alignment vertical="center"/>
      <protection locked="0"/>
    </xf>
    <xf numFmtId="37" fontId="2" fillId="0" borderId="0" xfId="0" applyNumberFormat="1" applyFont="1" applyFill="1" applyAlignment="1" applyProtection="1">
      <alignment vertical="center"/>
    </xf>
    <xf numFmtId="166" fontId="2" fillId="0" borderId="3" xfId="2" applyNumberFormat="1" applyFont="1" applyFill="1" applyBorder="1" applyAlignment="1" applyProtection="1">
      <alignment vertical="center"/>
    </xf>
    <xf numFmtId="166" fontId="2" fillId="0" borderId="0" xfId="2" applyNumberFormat="1" applyFont="1" applyFill="1" applyAlignment="1" applyProtection="1">
      <alignment vertical="center"/>
    </xf>
    <xf numFmtId="167" fontId="2" fillId="0" borderId="0" xfId="1" applyNumberFormat="1" applyFont="1" applyAlignment="1">
      <alignment vertical="center"/>
    </xf>
    <xf numFmtId="167" fontId="2" fillId="0" borderId="2" xfId="1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32385</xdr:rowOff>
    </xdr:from>
    <xdr:to>
      <xdr:col>2</xdr:col>
      <xdr:colOff>2077801</xdr:colOff>
      <xdr:row>5</xdr:row>
      <xdr:rowOff>184077</xdr:rowOff>
    </xdr:to>
    <xdr:pic>
      <xdr:nvPicPr>
        <xdr:cNvPr id="3" name="Picture 2" descr="lsu s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18135"/>
          <a:ext cx="2430226" cy="656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39"/>
  <sheetViews>
    <sheetView showGridLines="0" tabSelected="1" zoomScaleNormal="100" workbookViewId="0">
      <selection activeCell="C40" sqref="C40"/>
    </sheetView>
  </sheetViews>
  <sheetFormatPr defaultColWidth="9.625" defaultRowHeight="12" x14ac:dyDescent="0.15"/>
  <cols>
    <col min="1" max="2" width="2.625" style="6" customWidth="1"/>
    <col min="3" max="3" width="34.75" style="6" customWidth="1"/>
    <col min="4" max="4" width="12.625" style="6" customWidth="1"/>
    <col min="5" max="5" width="1.625" style="6" customWidth="1"/>
    <col min="6" max="6" width="12.625" style="6" customWidth="1"/>
    <col min="7" max="7" width="1.625" style="6" customWidth="1"/>
    <col min="8" max="8" width="12.625" style="6" customWidth="1"/>
    <col min="9" max="9" width="1.625" style="6" customWidth="1"/>
    <col min="10" max="10" width="12.625" style="6" customWidth="1"/>
    <col min="11" max="16384" width="9.625" style="6"/>
  </cols>
  <sheetData>
    <row r="1" spans="1:10" s="1" customFormat="1" x14ac:dyDescent="0.15"/>
    <row r="2" spans="1:10" s="1" customFormat="1" ht="10.5" customHeight="1" x14ac:dyDescent="0.15">
      <c r="D2" s="2"/>
      <c r="E2" s="2"/>
      <c r="F2" s="2"/>
      <c r="G2" s="2"/>
      <c r="H2" s="2"/>
      <c r="I2" s="2"/>
      <c r="J2" s="2"/>
    </row>
    <row r="3" spans="1:10" s="1" customFormat="1" ht="15.75" x14ac:dyDescent="0.15">
      <c r="E3" s="27"/>
      <c r="F3" s="27"/>
      <c r="G3" s="26" t="s">
        <v>11</v>
      </c>
      <c r="H3" s="27"/>
      <c r="I3" s="27"/>
      <c r="J3" s="27"/>
    </row>
    <row r="4" spans="1:10" s="1" customFormat="1" ht="8.25" customHeight="1" x14ac:dyDescent="0.15">
      <c r="E4" s="3"/>
      <c r="F4" s="3"/>
      <c r="G4" s="28"/>
      <c r="H4" s="3"/>
      <c r="I4" s="3"/>
      <c r="J4" s="4"/>
    </row>
    <row r="5" spans="1:10" s="1" customFormat="1" ht="15.75" x14ac:dyDescent="0.15">
      <c r="E5" s="27"/>
      <c r="F5" s="27"/>
      <c r="G5" s="26" t="s">
        <v>10</v>
      </c>
      <c r="H5" s="27"/>
      <c r="I5" s="27"/>
      <c r="J5" s="27"/>
    </row>
    <row r="6" spans="1:10" s="1" customFormat="1" ht="15.75" x14ac:dyDescent="0.15">
      <c r="E6" s="27"/>
      <c r="F6" s="27"/>
      <c r="G6" s="26" t="s">
        <v>13</v>
      </c>
      <c r="H6" s="27"/>
      <c r="I6" s="27"/>
      <c r="J6" s="27"/>
    </row>
    <row r="7" spans="1:10" s="1" customFormat="1" ht="10.5" customHeight="1" x14ac:dyDescent="0.15">
      <c r="D7" s="2"/>
      <c r="E7" s="2"/>
      <c r="F7" s="5"/>
      <c r="G7" s="5"/>
      <c r="H7" s="2"/>
      <c r="I7" s="2"/>
      <c r="J7" s="2"/>
    </row>
    <row r="8" spans="1:10" s="1" customFormat="1" x14ac:dyDescent="0.15"/>
    <row r="9" spans="1:10" x14ac:dyDescent="0.15">
      <c r="A9" s="1"/>
      <c r="B9" s="1"/>
      <c r="C9" s="1"/>
    </row>
    <row r="10" spans="1:10" x14ac:dyDescent="0.15">
      <c r="A10" s="7"/>
      <c r="B10" s="7"/>
      <c r="C10" s="7"/>
      <c r="D10" s="8" t="s">
        <v>0</v>
      </c>
      <c r="E10" s="7"/>
      <c r="F10" s="8"/>
      <c r="G10" s="7"/>
      <c r="H10" s="7"/>
      <c r="I10" s="7"/>
      <c r="J10" s="8" t="s">
        <v>0</v>
      </c>
    </row>
    <row r="11" spans="1:10" x14ac:dyDescent="0.15">
      <c r="A11" s="7"/>
      <c r="B11" s="7"/>
      <c r="C11" s="7"/>
      <c r="D11" s="9">
        <v>43282</v>
      </c>
      <c r="E11" s="7"/>
      <c r="F11" s="10" t="s">
        <v>1</v>
      </c>
      <c r="G11" s="7"/>
      <c r="H11" s="10" t="s">
        <v>2</v>
      </c>
      <c r="I11" s="7"/>
      <c r="J11" s="9">
        <v>43646</v>
      </c>
    </row>
    <row r="12" spans="1:10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7" customFormat="1" x14ac:dyDescent="0.15">
      <c r="A13" s="11" t="s">
        <v>3</v>
      </c>
    </row>
    <row r="14" spans="1:10" s="7" customFormat="1" x14ac:dyDescent="0.15">
      <c r="B14" s="11" t="s">
        <v>4</v>
      </c>
    </row>
    <row r="15" spans="1:10" s="7" customFormat="1" x14ac:dyDescent="0.15">
      <c r="D15" s="12">
        <v>0</v>
      </c>
      <c r="E15" s="13"/>
      <c r="F15" s="14">
        <v>0</v>
      </c>
      <c r="G15" s="13"/>
      <c r="H15" s="12">
        <f>+F15</f>
        <v>0</v>
      </c>
      <c r="I15" s="13"/>
      <c r="J15" s="12">
        <v>0</v>
      </c>
    </row>
    <row r="16" spans="1:10" s="7" customFormat="1" x14ac:dyDescent="0.15">
      <c r="C16" s="11" t="s">
        <v>6</v>
      </c>
      <c r="D16" s="15">
        <f>SUM(D15:D15)</f>
        <v>0</v>
      </c>
      <c r="E16" s="16"/>
      <c r="F16" s="15">
        <f>SUM(F15:F15)</f>
        <v>0</v>
      </c>
      <c r="G16" s="16"/>
      <c r="H16" s="15">
        <f>SUM(H15:H15)</f>
        <v>0</v>
      </c>
      <c r="I16" s="16">
        <f>SUM(I15:I15)</f>
        <v>0</v>
      </c>
      <c r="J16" s="15">
        <f>SUM(J15:J15)</f>
        <v>0</v>
      </c>
    </row>
    <row r="17" spans="1:12" s="7" customFormat="1" x14ac:dyDescent="0.15">
      <c r="D17" s="13"/>
      <c r="E17" s="13"/>
      <c r="F17" s="13"/>
      <c r="G17" s="13"/>
      <c r="H17" s="13"/>
      <c r="I17" s="13"/>
      <c r="J17" s="13"/>
    </row>
    <row r="18" spans="1:12" s="7" customFormat="1" x14ac:dyDescent="0.15">
      <c r="A18" s="7" t="s">
        <v>24</v>
      </c>
      <c r="D18" s="13"/>
      <c r="E18" s="13"/>
      <c r="F18" s="13"/>
      <c r="G18" s="13"/>
      <c r="H18" s="13"/>
      <c r="I18" s="13"/>
      <c r="J18" s="13"/>
    </row>
    <row r="19" spans="1:12" s="7" customFormat="1" x14ac:dyDescent="0.15">
      <c r="A19" s="7" t="s">
        <v>27</v>
      </c>
      <c r="D19" s="13">
        <v>0</v>
      </c>
      <c r="E19" s="13"/>
      <c r="F19" s="13">
        <v>71095</v>
      </c>
      <c r="G19" s="13"/>
      <c r="H19" s="13">
        <v>71095</v>
      </c>
      <c r="I19" s="13"/>
      <c r="J19" s="17">
        <f>SUM(D19+F19-H19)</f>
        <v>0</v>
      </c>
      <c r="L19" s="7" t="s">
        <v>28</v>
      </c>
    </row>
    <row r="20" spans="1:12" s="7" customFormat="1" x14ac:dyDescent="0.15">
      <c r="A20" s="7" t="s">
        <v>16</v>
      </c>
      <c r="D20" s="13">
        <v>0</v>
      </c>
      <c r="E20" s="13"/>
      <c r="F20" s="13">
        <v>60775</v>
      </c>
      <c r="G20" s="13"/>
      <c r="H20" s="13">
        <v>60775</v>
      </c>
      <c r="I20" s="13"/>
      <c r="J20" s="17">
        <f>SUM(D20+F20-H20)</f>
        <v>0</v>
      </c>
      <c r="L20" s="7" t="s">
        <v>18</v>
      </c>
    </row>
    <row r="21" spans="1:12" s="7" customFormat="1" x14ac:dyDescent="0.15">
      <c r="A21" s="7" t="s">
        <v>15</v>
      </c>
      <c r="D21" s="13">
        <v>0</v>
      </c>
      <c r="E21" s="13"/>
      <c r="F21" s="13">
        <v>85170</v>
      </c>
      <c r="G21" s="13"/>
      <c r="H21" s="13">
        <v>85170</v>
      </c>
      <c r="I21" s="13"/>
      <c r="J21" s="17">
        <f t="shared" ref="J21:J23" si="0">SUM(D21+F21-H21)</f>
        <v>0</v>
      </c>
      <c r="L21" s="7" t="s">
        <v>19</v>
      </c>
    </row>
    <row r="22" spans="1:12" s="7" customFormat="1" x14ac:dyDescent="0.15">
      <c r="A22" s="7" t="s">
        <v>31</v>
      </c>
      <c r="D22" s="13">
        <v>0</v>
      </c>
      <c r="E22" s="13"/>
      <c r="F22" s="13">
        <v>62226</v>
      </c>
      <c r="G22" s="13"/>
      <c r="H22" s="13">
        <v>62226</v>
      </c>
      <c r="I22" s="13"/>
      <c r="J22" s="17">
        <f t="shared" si="0"/>
        <v>0</v>
      </c>
      <c r="L22" s="7" t="s">
        <v>32</v>
      </c>
    </row>
    <row r="23" spans="1:12" s="7" customFormat="1" x14ac:dyDescent="0.15">
      <c r="A23" s="7" t="s">
        <v>17</v>
      </c>
      <c r="D23" s="13">
        <v>0</v>
      </c>
      <c r="E23" s="13"/>
      <c r="F23" s="13">
        <v>277193</v>
      </c>
      <c r="G23" s="13"/>
      <c r="H23" s="13">
        <v>277193</v>
      </c>
      <c r="I23" s="13"/>
      <c r="J23" s="17">
        <f t="shared" si="0"/>
        <v>0</v>
      </c>
      <c r="L23" s="7" t="s">
        <v>20</v>
      </c>
    </row>
    <row r="24" spans="1:12" s="7" customFormat="1" x14ac:dyDescent="0.15">
      <c r="A24" s="7" t="s">
        <v>29</v>
      </c>
      <c r="D24" s="13"/>
      <c r="E24" s="13"/>
      <c r="F24" s="13">
        <v>99012</v>
      </c>
      <c r="G24" s="13"/>
      <c r="H24" s="13">
        <v>99012</v>
      </c>
      <c r="I24" s="13"/>
      <c r="J24" s="17">
        <f>SUM(D24+F24-H24)</f>
        <v>0</v>
      </c>
      <c r="L24" s="7" t="s">
        <v>30</v>
      </c>
    </row>
    <row r="25" spans="1:12" s="7" customFormat="1" x14ac:dyDescent="0.15">
      <c r="A25" s="7" t="s">
        <v>25</v>
      </c>
      <c r="D25" s="13">
        <v>0</v>
      </c>
      <c r="E25" s="13"/>
      <c r="F25" s="13">
        <v>103423</v>
      </c>
      <c r="G25" s="13"/>
      <c r="H25" s="13">
        <v>103423</v>
      </c>
      <c r="I25" s="13"/>
      <c r="J25" s="17">
        <f>SUM(D25+F25-H25)</f>
        <v>0</v>
      </c>
      <c r="L25" s="7" t="s">
        <v>26</v>
      </c>
    </row>
    <row r="26" spans="1:12" s="7" customFormat="1" x14ac:dyDescent="0.15">
      <c r="A26" s="7" t="s">
        <v>21</v>
      </c>
      <c r="D26" s="25">
        <f>SUM(D19:D25)</f>
        <v>0</v>
      </c>
      <c r="E26" s="13"/>
      <c r="F26" s="25">
        <f>SUM(F19:F25)</f>
        <v>758894</v>
      </c>
      <c r="G26" s="13"/>
      <c r="H26" s="25">
        <f>SUM(H19:H25)</f>
        <v>758894</v>
      </c>
      <c r="I26" s="13"/>
      <c r="J26" s="25">
        <f>SUM(J19:J25)</f>
        <v>0</v>
      </c>
    </row>
    <row r="27" spans="1:12" s="7" customFormat="1" x14ac:dyDescent="0.15">
      <c r="D27" s="13"/>
      <c r="E27" s="13"/>
      <c r="F27" s="13"/>
      <c r="G27" s="13"/>
      <c r="H27" s="13"/>
      <c r="I27" s="13"/>
      <c r="J27" s="13"/>
    </row>
    <row r="28" spans="1:12" s="7" customFormat="1" x14ac:dyDescent="0.15">
      <c r="A28" s="11" t="s">
        <v>5</v>
      </c>
      <c r="D28" s="17"/>
      <c r="E28" s="17"/>
      <c r="F28" s="17"/>
      <c r="G28" s="17"/>
      <c r="H28" s="17"/>
      <c r="I28" s="17"/>
      <c r="J28" s="17"/>
    </row>
    <row r="29" spans="1:12" s="7" customFormat="1" x14ac:dyDescent="0.15">
      <c r="B29" s="11" t="s">
        <v>8</v>
      </c>
      <c r="D29" s="18">
        <v>280031</v>
      </c>
      <c r="E29" s="18"/>
      <c r="F29" s="18">
        <v>0</v>
      </c>
      <c r="G29" s="18"/>
      <c r="H29" s="16">
        <v>112607</v>
      </c>
      <c r="I29" s="18"/>
      <c r="J29" s="17">
        <f>SUM(D29+F29-H29)</f>
        <v>167424</v>
      </c>
      <c r="L29" s="7" t="s">
        <v>12</v>
      </c>
    </row>
    <row r="30" spans="1:12" s="7" customFormat="1" x14ac:dyDescent="0.15">
      <c r="B30" s="11" t="s">
        <v>22</v>
      </c>
      <c r="D30" s="18">
        <v>0</v>
      </c>
      <c r="E30" s="18"/>
      <c r="F30" s="18">
        <v>0</v>
      </c>
      <c r="G30" s="18"/>
      <c r="H30" s="16">
        <v>348318</v>
      </c>
      <c r="I30" s="18"/>
      <c r="J30" s="17">
        <f>SUM(D30+F30-H30)</f>
        <v>-348318</v>
      </c>
      <c r="L30" s="7" t="s">
        <v>23</v>
      </c>
    </row>
    <row r="31" spans="1:12" s="7" customFormat="1" x14ac:dyDescent="0.15">
      <c r="C31" s="11" t="s">
        <v>7</v>
      </c>
      <c r="D31" s="19">
        <f>SUM(D29:D30)</f>
        <v>280031</v>
      </c>
      <c r="E31" s="18"/>
      <c r="F31" s="19">
        <f>SUM(F29:F30)</f>
        <v>0</v>
      </c>
      <c r="G31" s="18"/>
      <c r="H31" s="19">
        <f>SUM(H29:H30)</f>
        <v>460925</v>
      </c>
      <c r="I31" s="18"/>
      <c r="J31" s="19">
        <f>SUM(J29:J30)</f>
        <v>-180894</v>
      </c>
    </row>
    <row r="32" spans="1:12" s="7" customFormat="1" x14ac:dyDescent="0.15">
      <c r="D32" s="20"/>
      <c r="E32" s="20"/>
      <c r="F32" s="20"/>
      <c r="G32" s="20"/>
      <c r="H32" s="20"/>
      <c r="I32" s="20"/>
      <c r="J32" s="21"/>
    </row>
    <row r="33" spans="3:10" s="7" customFormat="1" ht="12.75" thickBot="1" x14ac:dyDescent="0.2">
      <c r="C33" s="11" t="s">
        <v>9</v>
      </c>
      <c r="D33" s="22">
        <f>SUM(D31+D16)+D26</f>
        <v>280031</v>
      </c>
      <c r="E33" s="23"/>
      <c r="F33" s="22">
        <f>SUM(F31+F16)+F26</f>
        <v>758894</v>
      </c>
      <c r="G33" s="23"/>
      <c r="H33" s="22">
        <f>SUM(H31+H16)+H26</f>
        <v>1219819</v>
      </c>
      <c r="I33" s="23"/>
      <c r="J33" s="22">
        <f>SUM(J31+J16)+J26</f>
        <v>-180894</v>
      </c>
    </row>
    <row r="34" spans="3:10" s="7" customFormat="1" ht="12.75" thickTop="1" x14ac:dyDescent="0.15"/>
    <row r="38" spans="3:10" x14ac:dyDescent="0.15">
      <c r="C38" s="6" t="s">
        <v>14</v>
      </c>
      <c r="D38" s="6">
        <v>280031.25</v>
      </c>
      <c r="F38" s="6">
        <v>758894.31</v>
      </c>
      <c r="H38" s="6">
        <v>1219819.19</v>
      </c>
      <c r="J38" s="6">
        <v>-180893.63</v>
      </c>
    </row>
    <row r="39" spans="3:10" x14ac:dyDescent="0.15">
      <c r="D39" s="24">
        <f>D38-D33</f>
        <v>0.25</v>
      </c>
      <c r="E39" s="24">
        <f t="shared" ref="E39:J39" si="1">E38-E33</f>
        <v>0</v>
      </c>
      <c r="F39" s="24">
        <f t="shared" si="1"/>
        <v>0.31000000005587935</v>
      </c>
      <c r="G39" s="24">
        <f t="shared" si="1"/>
        <v>0</v>
      </c>
      <c r="H39" s="24">
        <f t="shared" si="1"/>
        <v>0.18999999994412065</v>
      </c>
      <c r="I39" s="24">
        <f t="shared" si="1"/>
        <v>0</v>
      </c>
      <c r="J39" s="24">
        <f t="shared" si="1"/>
        <v>0.36999999999534339</v>
      </c>
    </row>
  </sheetData>
  <phoneticPr fontId="0" type="noConversion"/>
  <conditionalFormatting sqref="A12:J33">
    <cfRule type="expression" dxfId="0" priority="2" stopIfTrue="1">
      <formula>MOD(ROW(),2)=1</formula>
    </cfRule>
  </conditionalFormatting>
  <printOptions horizontalCentered="1"/>
  <pageMargins left="0.5" right="0.5" top="0.5" bottom="0.5" header="0.5" footer="0.5"/>
  <pageSetup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2016-E</vt:lpstr>
      <vt:lpstr>'2016-E'!Print_Area</vt:lpstr>
      <vt:lpstr>'2016-E'!Print_Area_MI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Danita C King</cp:lastModifiedBy>
  <cp:lastPrinted>2019-12-04T15:18:49Z</cp:lastPrinted>
  <dcterms:created xsi:type="dcterms:W3CDTF">1998-08-29T21:04:26Z</dcterms:created>
  <dcterms:modified xsi:type="dcterms:W3CDTF">2020-03-06T19:11:53Z</dcterms:modified>
</cp:coreProperties>
</file>