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and Planning\BP\Techfee\Website Forms &amp; Pages\Approvals\"/>
    </mc:Choice>
  </mc:AlternateContent>
  <bookViews>
    <workbookView xWindow="0" yWindow="0" windowWidth="15360" windowHeight="7755"/>
  </bookViews>
  <sheets>
    <sheet name="A" sheetId="1" r:id="rId1"/>
  </sheets>
  <definedNames>
    <definedName name="_xlnm.Print_Area" localSheetId="0">A!$A$1:$G$102</definedName>
    <definedName name="_xlnm.Print_Area">A!$A$1:$G$102</definedName>
  </definedNames>
  <calcPr calcId="162913"/>
</workbook>
</file>

<file path=xl/calcChain.xml><?xml version="1.0" encoding="utf-8"?>
<calcChain xmlns="http://schemas.openxmlformats.org/spreadsheetml/2006/main">
  <c r="G96" i="1" l="1"/>
  <c r="G18" i="1"/>
  <c r="G86" i="1"/>
  <c r="E79" i="1"/>
  <c r="E90" i="1"/>
  <c r="E91" i="1"/>
  <c r="E89" i="1"/>
  <c r="E13" i="1"/>
  <c r="E10" i="1"/>
  <c r="E21" i="1"/>
  <c r="E22" i="1"/>
  <c r="E84" i="1"/>
  <c r="G24" i="1"/>
  <c r="G17" i="1"/>
  <c r="G94" i="1"/>
</calcChain>
</file>

<file path=xl/sharedStrings.xml><?xml version="1.0" encoding="utf-8"?>
<sst xmlns="http://schemas.openxmlformats.org/spreadsheetml/2006/main" count="114" uniqueCount="112">
  <si>
    <t>Louisiana State University</t>
  </si>
  <si>
    <t>Student Technology Fee</t>
  </si>
  <si>
    <t>Project Description</t>
  </si>
  <si>
    <t>PUBLIC ACCESS (OBJ 1.1)</t>
  </si>
  <si>
    <t>Public Access Total</t>
  </si>
  <si>
    <t>GENERAL CLASSROOM (OBJ 1.4)</t>
  </si>
  <si>
    <t>General Classroom Total</t>
  </si>
  <si>
    <t>STUDENT INSTRUCTIONAL PROGRAMS (OBJ 2.1)</t>
  </si>
  <si>
    <t>Instructional Support for Multimedia Classrooms</t>
  </si>
  <si>
    <t>Computing Services Student Workers</t>
  </si>
  <si>
    <t>Student Instructional Programs Total</t>
  </si>
  <si>
    <t>Approved Total</t>
  </si>
  <si>
    <t>Indicates Recurring Accounts</t>
  </si>
  <si>
    <t>Dollars</t>
  </si>
  <si>
    <t>Multimedia Classroom (MMC) Supplies, Service, Support &amp; Security</t>
  </si>
  <si>
    <t>Discipline Specific Equipment Total</t>
  </si>
  <si>
    <t>DISCIPLINE SPECIFIC EQUIPMENT (OBJ 1.5)</t>
  </si>
  <si>
    <t>Discipline Specific Equipment Subtotal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</si>
  <si>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Veterinary Medicine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</si>
  <si>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Engineering</t>
    </r>
  </si>
  <si>
    <t>Project</t>
  </si>
  <si>
    <t>PJ000043</t>
  </si>
  <si>
    <t>PJ000029</t>
  </si>
  <si>
    <t>PJ000022</t>
  </si>
  <si>
    <t>PJ000023</t>
  </si>
  <si>
    <t>PJ000030</t>
  </si>
  <si>
    <t>PJ000047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</si>
  <si>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Agriculture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</si>
  <si>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Humanities &amp; Social Sciences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</si>
  <si>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Science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</si>
  <si>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LSU Libraries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</si>
  <si>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Music &amp; Dramatic Arts</t>
    </r>
  </si>
  <si>
    <t>STF - Telecommunications Charges - Public Access, Wireless Node Charges, Computing Services, Cable News Feed</t>
  </si>
  <si>
    <t>STF - Software and Subscription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</si>
  <si>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Art &amp; Design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</si>
  <si>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Business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</si>
  <si>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Coast &amp; Environment</t>
    </r>
  </si>
  <si>
    <t>FY 2019-2020 - Project Approval List</t>
  </si>
  <si>
    <t>Total FY 20 Funds</t>
  </si>
  <si>
    <t>PJ000712</t>
  </si>
  <si>
    <t>PJ000711</t>
  </si>
  <si>
    <t>PJ000710</t>
  </si>
  <si>
    <t>PJ000709</t>
  </si>
  <si>
    <t>PJ000708</t>
  </si>
  <si>
    <t xml:space="preserve"> </t>
  </si>
  <si>
    <t>Marketing &amp; Communications FY 2019-2020</t>
  </si>
  <si>
    <t>Computer Based Testing Lab FY  2019-2020</t>
  </si>
  <si>
    <t>STF - Life Cycle Replacements (Server, Computer, Gear-to-Geaux, Furniture) - FY 19-20</t>
  </si>
  <si>
    <t>Retrofitted Classrooms FY 19-20</t>
  </si>
  <si>
    <t>Portable and Reserve/Support Equipment FY 19-20</t>
  </si>
  <si>
    <t>Digital Agriculture Laboratory**</t>
  </si>
  <si>
    <t>PJ000619</t>
  </si>
  <si>
    <t>PJ000690</t>
  </si>
  <si>
    <t>PJ000691</t>
  </si>
  <si>
    <t>PJ000624</t>
  </si>
  <si>
    <t>** Carry forward from FY 18-19 balance</t>
  </si>
  <si>
    <t>PJ000687</t>
  </si>
  <si>
    <t>Upgrade Wireless Access for Students**</t>
  </si>
  <si>
    <t>PJ000561</t>
  </si>
  <si>
    <t>Middleton Library Digital Signage**</t>
  </si>
  <si>
    <t>PJ000609</t>
  </si>
  <si>
    <t>STF - Life Cycle Replacements (Server, Computer, Gear-to-Geaux, Furniture) - FY 18-19**</t>
  </si>
  <si>
    <t>Communicating at the Frontier: Innovative Technology**</t>
  </si>
  <si>
    <t>Navigate, Fabricate and Simulate**</t>
  </si>
  <si>
    <t>Upgrading the EXST Labs**</t>
  </si>
  <si>
    <t>STF - ICC WIFI Coverage</t>
  </si>
  <si>
    <t>PJ000735</t>
  </si>
  <si>
    <t>Animal Sciences Digital Thermal Processing Equipment</t>
  </si>
  <si>
    <t>PJ000754</t>
  </si>
  <si>
    <t>PJ000752</t>
  </si>
  <si>
    <t>PJ000753</t>
  </si>
  <si>
    <t>PJ000765</t>
  </si>
  <si>
    <t>Digital Image Capture</t>
  </si>
  <si>
    <t>Ecological Robotics</t>
  </si>
  <si>
    <t>A Cloud Lab Teaching System for Business Analytics</t>
  </si>
  <si>
    <t>PJ000757</t>
  </si>
  <si>
    <t>PJ000758</t>
  </si>
  <si>
    <t>PJ000759</t>
  </si>
  <si>
    <t>PJ000760</t>
  </si>
  <si>
    <t>Enriching Biological Anthropology Courses with a Virtual Reality Program</t>
  </si>
  <si>
    <t>Enriching the Richardson Lab</t>
  </si>
  <si>
    <t>Computerized Speech Lab and LSU Speech Language Hearing Voice Clinic</t>
  </si>
  <si>
    <t>Upgrade to the Augmentative and Alternative Communication (AAC) Resource Lab</t>
  </si>
  <si>
    <t>PJ000767</t>
  </si>
  <si>
    <t>PJ000770</t>
  </si>
  <si>
    <t>PJ000772</t>
  </si>
  <si>
    <t>PJ000771</t>
  </si>
  <si>
    <t xml:space="preserve">Fundamental Techniques in Biology </t>
  </si>
  <si>
    <t>Enabling Undergraduate Research in the Mass Spectrometry Facility</t>
  </si>
  <si>
    <t xml:space="preserve">Enhancement of the Lecture Demonstration and Teaching Laboratory Capabilities </t>
  </si>
  <si>
    <t>Instrumentations for New Organic Chemistry Teaching Lab in 302 Williams</t>
  </si>
  <si>
    <t>PJ000755</t>
  </si>
  <si>
    <t>Digital Build Studio</t>
  </si>
  <si>
    <t>PJ000768</t>
  </si>
  <si>
    <t>PJ000769</t>
  </si>
  <si>
    <t>SERGE + Analog Synthesis &amp; Touching Sounds</t>
  </si>
  <si>
    <t>Podcast + Emerging Industry Grant</t>
  </si>
  <si>
    <t>PJ000766</t>
  </si>
  <si>
    <t>Digital Light and Laser Video Projection Technologies for Entertainment</t>
  </si>
  <si>
    <t>PJ000761</t>
  </si>
  <si>
    <t>LSU Libraries Student-Centered Active Learning Environment (SCALE-UP)</t>
  </si>
  <si>
    <r>
      <rPr>
        <b/>
        <sz val="10"/>
        <rFont val="Arial"/>
        <family val="2"/>
      </rPr>
      <t xml:space="preserve">    </t>
    </r>
    <r>
      <rPr>
        <b/>
        <u/>
        <sz val="10"/>
        <rFont val="Arial"/>
        <family val="2"/>
      </rPr>
      <t xml:space="preserve"> School of Mass Communications</t>
    </r>
  </si>
  <si>
    <t>Hodges Classroom Upgrade</t>
  </si>
  <si>
    <t>PJ000762</t>
  </si>
  <si>
    <r>
      <rPr>
        <b/>
        <sz val="10"/>
        <rFont val="Arial"/>
        <family val="2"/>
      </rPr>
      <t xml:space="preserve">     </t>
    </r>
    <r>
      <rPr>
        <b/>
        <u/>
        <sz val="10"/>
        <rFont val="Arial"/>
        <family val="2"/>
      </rPr>
      <t>Finance &amp; Administration</t>
    </r>
  </si>
  <si>
    <t>PJ000756</t>
  </si>
  <si>
    <t xml:space="preserve"> LSU Quadrangle Security Cameras</t>
  </si>
  <si>
    <t>LSUAM | STF - Disability Services Computer-based Testing Expansion</t>
  </si>
  <si>
    <r>
      <rPr>
        <b/>
        <sz val="10"/>
        <rFont val="Arial"/>
        <family val="2"/>
      </rPr>
      <t xml:space="preserve">    </t>
    </r>
    <r>
      <rPr>
        <b/>
        <u/>
        <sz val="10"/>
        <rFont val="Arial"/>
        <family val="2"/>
      </rPr>
      <t>Student Affairs</t>
    </r>
  </si>
  <si>
    <t>PJ000773</t>
  </si>
  <si>
    <t>As of 1/28/20</t>
  </si>
  <si>
    <t>Online Support Student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</si>
</sst>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"/>
  </numFmts>
  <fonts count="8" x14ac:knownFonts="1">
    <font>
      <sz val="12"/>
      <name val="Arial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2" borderId="0" xfId="0" applyNumberFormat="1" applyFont="1" applyFill="1" applyAlignment="1"/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 applyAlignme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/>
    <xf numFmtId="0" fontId="3" fillId="4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5" borderId="0" xfId="0" applyNumberFormat="1" applyFont="1" applyFill="1" applyAlignment="1"/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0" fontId="3" fillId="0" borderId="1" xfId="0" applyNumberFormat="1" applyFont="1" applyBorder="1"/>
    <xf numFmtId="0" fontId="3" fillId="0" borderId="0" xfId="0" applyNumberFormat="1" applyFont="1" applyBorder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3" fillId="0" borderId="2" xfId="0" applyNumberFormat="1" applyFont="1" applyFill="1" applyBorder="1" applyAlignment="1"/>
    <xf numFmtId="0" fontId="3" fillId="0" borderId="0" xfId="0" applyNumberFormat="1" applyFont="1" applyAlignment="1">
      <alignment horizontal="left"/>
    </xf>
    <xf numFmtId="164" fontId="6" fillId="0" borderId="0" xfId="0" applyNumberFormat="1" applyFont="1" applyFill="1" applyAlignment="1"/>
    <xf numFmtId="164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3" fillId="0" borderId="0" xfId="0" applyNumberFormat="1" applyFont="1" applyFill="1" applyAlignment="1"/>
    <xf numFmtId="164" fontId="3" fillId="4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left"/>
    </xf>
    <xf numFmtId="0" fontId="3" fillId="0" borderId="0" xfId="0" applyFont="1"/>
    <xf numFmtId="0" fontId="3" fillId="0" borderId="0" xfId="0" applyFont="1" applyFill="1"/>
    <xf numFmtId="0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03"/>
  <sheetViews>
    <sheetView showGridLines="0" tabSelected="1" view="pageBreakPreview" topLeftCell="A44" zoomScale="87" zoomScaleNormal="87" zoomScaleSheetLayoutView="87" workbookViewId="0">
      <selection activeCell="G100" sqref="G100"/>
    </sheetView>
  </sheetViews>
  <sheetFormatPr defaultColWidth="9.6640625" defaultRowHeight="15" x14ac:dyDescent="0.2"/>
  <cols>
    <col min="1" max="1" width="78.21875" style="3" bestFit="1" customWidth="1"/>
    <col min="2" max="2" width="2.6640625" style="3" customWidth="1"/>
    <col min="3" max="3" width="8.6640625" style="3" customWidth="1"/>
    <col min="4" max="4" width="2.6640625" style="3" customWidth="1"/>
    <col min="5" max="5" width="8.77734375" style="3" bestFit="1" customWidth="1"/>
    <col min="6" max="6" width="3.6640625" style="3" customWidth="1"/>
    <col min="7" max="7" width="13.6640625" style="5" bestFit="1" customWidth="1"/>
    <col min="8" max="8" width="12.6640625" style="3" customWidth="1"/>
    <col min="9" max="9" width="6.6640625" style="3" customWidth="1"/>
    <col min="10" max="10" width="2.6640625" style="3" customWidth="1"/>
    <col min="11" max="11" width="6.6640625" style="3" customWidth="1"/>
    <col min="12" max="12" width="1.6640625" style="3" customWidth="1"/>
    <col min="13" max="13" width="11.6640625" style="3" customWidth="1"/>
    <col min="14" max="14" width="1.6640625" style="3" customWidth="1"/>
    <col min="15" max="15" width="5.6640625" style="3" customWidth="1"/>
    <col min="16" max="16" width="1.6640625" style="3" customWidth="1"/>
    <col min="17" max="17" width="5.6640625" style="3" customWidth="1"/>
    <col min="18" max="18" width="1.6640625" style="3" customWidth="1"/>
    <col min="19" max="19" width="5.6640625" style="3" customWidth="1"/>
    <col min="20" max="20" width="1.6640625" style="3" customWidth="1"/>
    <col min="21" max="21" width="5.6640625" style="3" customWidth="1"/>
    <col min="22" max="22" width="1.6640625" style="3" customWidth="1"/>
    <col min="23" max="23" width="5.6640625" style="3" customWidth="1"/>
    <col min="24" max="24" width="1.6640625" style="3" customWidth="1"/>
    <col min="25" max="25" width="5.6640625" style="3" customWidth="1"/>
    <col min="26" max="26" width="1.6640625" style="3" customWidth="1"/>
    <col min="27" max="27" width="5.6640625" style="3" customWidth="1"/>
    <col min="28" max="28" width="1.6640625" style="3" customWidth="1"/>
    <col min="29" max="29" width="5.6640625" style="3" customWidth="1"/>
    <col min="30" max="30" width="1.6640625" style="3" customWidth="1"/>
    <col min="31" max="31" width="5.6640625" style="3" customWidth="1"/>
    <col min="32" max="32" width="1.6640625" style="3" customWidth="1"/>
    <col min="33" max="35" width="5.6640625" style="3" customWidth="1"/>
    <col min="36" max="252" width="9.6640625" style="3" customWidth="1"/>
    <col min="253" max="16384" width="9.6640625" style="1"/>
  </cols>
  <sheetData>
    <row r="1" spans="1:32" x14ac:dyDescent="0.2">
      <c r="A1" s="2" t="s">
        <v>0</v>
      </c>
    </row>
    <row r="2" spans="1:32" x14ac:dyDescent="0.2">
      <c r="A2" s="2" t="s">
        <v>1</v>
      </c>
    </row>
    <row r="3" spans="1:32" x14ac:dyDescent="0.2">
      <c r="A3" s="2" t="s">
        <v>37</v>
      </c>
    </row>
    <row r="4" spans="1:32" x14ac:dyDescent="0.2">
      <c r="A4" s="2" t="s">
        <v>110</v>
      </c>
      <c r="E4" s="6"/>
      <c r="F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2">
      <c r="A5" s="2"/>
      <c r="E5" s="6"/>
      <c r="F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">
      <c r="A6" s="6" t="s">
        <v>2</v>
      </c>
      <c r="C6" s="41" t="s">
        <v>20</v>
      </c>
      <c r="E6" s="6" t="s">
        <v>13</v>
      </c>
      <c r="G6" s="6" t="s">
        <v>38</v>
      </c>
      <c r="I6" s="24"/>
      <c r="J6" s="25"/>
      <c r="K6" s="24"/>
      <c r="L6" s="25"/>
      <c r="M6" s="24"/>
    </row>
    <row r="7" spans="1:32" x14ac:dyDescent="0.2">
      <c r="A7" s="8"/>
      <c r="C7" s="6"/>
      <c r="D7" s="6"/>
      <c r="E7" s="8"/>
      <c r="F7" s="6"/>
      <c r="G7" s="9"/>
      <c r="H7" s="6"/>
      <c r="I7" s="24"/>
      <c r="J7" s="6"/>
      <c r="K7" s="24"/>
      <c r="L7" s="6"/>
      <c r="M7" s="2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10" t="s">
        <v>3</v>
      </c>
      <c r="C8" s="6"/>
      <c r="D8" s="6"/>
      <c r="E8" s="6"/>
      <c r="F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14" t="s">
        <v>33</v>
      </c>
      <c r="B9" s="14"/>
      <c r="C9" s="26" t="s">
        <v>22</v>
      </c>
      <c r="D9" s="14"/>
      <c r="E9" s="34">
        <v>1409000</v>
      </c>
      <c r="F9" s="6"/>
      <c r="H9" s="2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13" t="s">
        <v>32</v>
      </c>
      <c r="C10" s="43" t="s">
        <v>21</v>
      </c>
      <c r="D10" s="6"/>
      <c r="E10" s="34">
        <f>20000+2500+48000+400000+40000+25000+2000</f>
        <v>537500</v>
      </c>
      <c r="F10" s="6"/>
      <c r="H10" s="2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14" t="s">
        <v>45</v>
      </c>
      <c r="B11" s="14"/>
      <c r="C11" s="4" t="s">
        <v>39</v>
      </c>
      <c r="D11" s="14"/>
      <c r="E11" s="34">
        <v>1000</v>
      </c>
      <c r="F11" s="6"/>
      <c r="H11" s="2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">
      <c r="A12" s="14" t="s">
        <v>46</v>
      </c>
      <c r="B12" s="14"/>
      <c r="C12" s="4" t="s">
        <v>40</v>
      </c>
      <c r="D12" s="14"/>
      <c r="E12" s="34">
        <v>187400</v>
      </c>
      <c r="F12" s="6"/>
      <c r="H12" s="2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14" t="s">
        <v>47</v>
      </c>
      <c r="B13" s="14"/>
      <c r="C13" s="4" t="s">
        <v>41</v>
      </c>
      <c r="D13" s="14"/>
      <c r="E13" s="34">
        <f>282425+15000+115275+15000+30000</f>
        <v>457700</v>
      </c>
      <c r="F13" s="6"/>
      <c r="H13" s="2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">
      <c r="A14" s="42" t="s">
        <v>65</v>
      </c>
      <c r="B14" s="14"/>
      <c r="C14" s="4" t="s">
        <v>66</v>
      </c>
      <c r="D14" s="14"/>
      <c r="E14" s="34">
        <v>16944</v>
      </c>
      <c r="F14" s="6"/>
      <c r="H14" s="2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2">
      <c r="A15" s="42" t="s">
        <v>61</v>
      </c>
      <c r="B15" s="14"/>
      <c r="C15" s="4" t="s">
        <v>54</v>
      </c>
      <c r="D15" s="14"/>
      <c r="E15" s="34">
        <v>121728</v>
      </c>
      <c r="F15" s="6"/>
      <c r="H15" s="2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2">
      <c r="A16" s="12"/>
      <c r="C16" s="6"/>
      <c r="D16" s="6"/>
      <c r="E16" s="34"/>
      <c r="F16" s="6"/>
      <c r="H16" s="2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252" x14ac:dyDescent="0.2">
      <c r="A17" s="15" t="s">
        <v>4</v>
      </c>
      <c r="C17" s="6"/>
      <c r="D17" s="6"/>
      <c r="E17" s="9"/>
      <c r="F17" s="6"/>
      <c r="G17" s="16">
        <f>SUM(E9:E16)</f>
        <v>2731272</v>
      </c>
      <c r="H17" s="2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252" x14ac:dyDescent="0.2">
      <c r="A18" s="14"/>
      <c r="C18" s="6"/>
      <c r="D18" s="6"/>
      <c r="E18" s="5"/>
      <c r="F18" s="6"/>
      <c r="G18" s="5">
        <f>G17-E15</f>
        <v>2609544</v>
      </c>
      <c r="H18" s="30"/>
      <c r="I18" s="7"/>
      <c r="J18" s="7"/>
      <c r="K18" s="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252" x14ac:dyDescent="0.2">
      <c r="A19" s="10" t="s">
        <v>5</v>
      </c>
      <c r="C19" s="6"/>
      <c r="D19" s="6"/>
      <c r="E19" s="5"/>
      <c r="F19" s="6"/>
      <c r="H19" s="2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252" x14ac:dyDescent="0.2">
      <c r="A20" s="11" t="s">
        <v>14</v>
      </c>
      <c r="C20" s="43" t="s">
        <v>23</v>
      </c>
      <c r="D20" s="6"/>
      <c r="E20" s="34">
        <v>85375</v>
      </c>
      <c r="F20" s="6"/>
      <c r="H20" s="2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252" x14ac:dyDescent="0.2">
      <c r="A21" s="11" t="s">
        <v>48</v>
      </c>
      <c r="C21" s="6" t="s">
        <v>43</v>
      </c>
      <c r="D21" s="6"/>
      <c r="E21" s="34">
        <f>215000+80600</f>
        <v>295600</v>
      </c>
      <c r="F21" s="29"/>
      <c r="H21" s="2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252" x14ac:dyDescent="0.2">
      <c r="A22" s="11" t="s">
        <v>49</v>
      </c>
      <c r="C22" s="6" t="s">
        <v>42</v>
      </c>
      <c r="D22" s="6"/>
      <c r="E22" s="34">
        <f>10000+40000</f>
        <v>50000</v>
      </c>
      <c r="F22" s="6"/>
      <c r="H22" s="2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252" x14ac:dyDescent="0.2">
      <c r="A23" s="14"/>
      <c r="B23" s="14"/>
      <c r="C23" s="6"/>
      <c r="D23" s="6"/>
      <c r="E23" s="34"/>
      <c r="F23" s="6"/>
      <c r="G23" s="7"/>
      <c r="H23" s="2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252" x14ac:dyDescent="0.2">
      <c r="A24" s="15" t="s">
        <v>6</v>
      </c>
      <c r="B24" s="14"/>
      <c r="C24" s="14"/>
      <c r="D24" s="14"/>
      <c r="E24" s="32"/>
      <c r="F24" s="6"/>
      <c r="G24" s="16">
        <f>SUM(E20:E23)</f>
        <v>430975</v>
      </c>
      <c r="H24" s="2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252" x14ac:dyDescent="0.2">
      <c r="A25" s="15"/>
      <c r="B25" s="14"/>
      <c r="C25" s="14"/>
      <c r="D25" s="14"/>
      <c r="E25" s="33"/>
      <c r="F25" s="14"/>
      <c r="G25" s="16"/>
      <c r="H25" s="5"/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x14ac:dyDescent="0.2">
      <c r="A26" s="10" t="s">
        <v>16</v>
      </c>
      <c r="B26" s="14"/>
      <c r="C26" s="14"/>
      <c r="D26" s="14"/>
      <c r="E26" s="33"/>
      <c r="F26" s="14"/>
      <c r="G26" s="16"/>
      <c r="H26" s="5"/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x14ac:dyDescent="0.2">
      <c r="A27" s="10"/>
      <c r="B27" s="14"/>
      <c r="C27" s="14"/>
      <c r="D27" s="14"/>
      <c r="E27" s="33"/>
      <c r="F27" s="14"/>
      <c r="G27" s="16"/>
      <c r="H27" s="5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x14ac:dyDescent="0.2">
      <c r="A28" s="15" t="s">
        <v>44</v>
      </c>
      <c r="B28" s="14"/>
      <c r="C28" s="42"/>
      <c r="D28" s="14"/>
      <c r="E28" s="34"/>
      <c r="F28" s="14"/>
      <c r="G28" s="16"/>
      <c r="H28" s="5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x14ac:dyDescent="0.2">
      <c r="A29" s="40" t="s">
        <v>27</v>
      </c>
      <c r="B29" s="14"/>
      <c r="C29" s="42"/>
      <c r="D29" s="14"/>
      <c r="E29" s="34"/>
      <c r="F29" s="14"/>
      <c r="G29" s="16"/>
      <c r="H29" s="5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x14ac:dyDescent="0.2">
      <c r="A30" s="44" t="s">
        <v>50</v>
      </c>
      <c r="B30" s="14"/>
      <c r="C30" s="42" t="s">
        <v>51</v>
      </c>
      <c r="D30" s="14"/>
      <c r="E30" s="34">
        <v>13303</v>
      </c>
      <c r="F30" s="14"/>
      <c r="G30" s="16"/>
      <c r="H30" s="5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x14ac:dyDescent="0.2">
      <c r="A31" s="46" t="s">
        <v>64</v>
      </c>
      <c r="B31" s="14"/>
      <c r="C31" s="42" t="s">
        <v>52</v>
      </c>
      <c r="D31" s="14"/>
      <c r="E31" s="34">
        <v>80000</v>
      </c>
      <c r="F31" s="14"/>
      <c r="G31" s="16"/>
      <c r="H31" s="5"/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x14ac:dyDescent="0.2">
      <c r="A32" s="44" t="s">
        <v>67</v>
      </c>
      <c r="B32" s="14"/>
      <c r="C32" s="42" t="s">
        <v>68</v>
      </c>
      <c r="D32" s="14"/>
      <c r="E32" s="34">
        <v>68225</v>
      </c>
      <c r="F32" s="14"/>
      <c r="G32" s="16"/>
      <c r="H32" s="5"/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x14ac:dyDescent="0.2">
      <c r="A33" s="45"/>
      <c r="B33" s="14"/>
      <c r="C33" s="42"/>
      <c r="D33" s="14"/>
      <c r="E33" s="34"/>
      <c r="F33" s="14"/>
      <c r="G33" s="16"/>
      <c r="H33" s="5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x14ac:dyDescent="0.2">
      <c r="A34" s="40" t="s">
        <v>34</v>
      </c>
      <c r="B34" s="14"/>
      <c r="C34" s="42"/>
      <c r="D34" s="14"/>
      <c r="E34" s="34"/>
      <c r="F34" s="14"/>
      <c r="G34" s="16"/>
      <c r="H34" s="5"/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2" x14ac:dyDescent="0.2">
      <c r="A35" s="46" t="s">
        <v>63</v>
      </c>
      <c r="B35" s="14"/>
      <c r="C35" s="42" t="s">
        <v>53</v>
      </c>
      <c r="D35" s="14"/>
      <c r="E35" s="34">
        <v>52360</v>
      </c>
      <c r="F35" s="14"/>
      <c r="G35" s="16"/>
      <c r="H35" s="5"/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2" x14ac:dyDescent="0.2">
      <c r="A36" s="46" t="s">
        <v>72</v>
      </c>
      <c r="B36" s="14"/>
      <c r="C36" s="42" t="s">
        <v>69</v>
      </c>
      <c r="D36" s="14"/>
      <c r="E36" s="34">
        <v>30204</v>
      </c>
      <c r="F36" s="14"/>
      <c r="G36" s="16"/>
      <c r="H36" s="5"/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2" x14ac:dyDescent="0.2">
      <c r="A37" s="46" t="s">
        <v>73</v>
      </c>
      <c r="B37" s="14"/>
      <c r="C37" s="42" t="s">
        <v>70</v>
      </c>
      <c r="D37" s="14"/>
      <c r="E37" s="34">
        <v>77000</v>
      </c>
      <c r="F37" s="14"/>
      <c r="G37" s="16"/>
      <c r="H37" s="5"/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</row>
    <row r="38" spans="1:252" x14ac:dyDescent="0.2">
      <c r="A38" s="45"/>
      <c r="B38" s="14"/>
      <c r="C38" s="42"/>
      <c r="D38" s="14"/>
      <c r="E38" s="34"/>
      <c r="F38" s="14"/>
      <c r="G38" s="16"/>
      <c r="H38" s="5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pans="1:252" x14ac:dyDescent="0.2">
      <c r="A39" s="40" t="s">
        <v>35</v>
      </c>
      <c r="B39" s="14"/>
      <c r="C39" s="42"/>
      <c r="D39" s="14"/>
      <c r="E39" s="34"/>
      <c r="F39" s="14"/>
      <c r="G39" s="16"/>
      <c r="H39" s="5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x14ac:dyDescent="0.2">
      <c r="A40" s="46" t="s">
        <v>74</v>
      </c>
      <c r="B40" s="14"/>
      <c r="C40" s="42" t="s">
        <v>71</v>
      </c>
      <c r="D40" s="14"/>
      <c r="E40" s="34">
        <v>21000</v>
      </c>
      <c r="F40" s="14"/>
      <c r="G40" s="16"/>
      <c r="H40" s="5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x14ac:dyDescent="0.2">
      <c r="A41" s="45"/>
      <c r="B41" s="14"/>
      <c r="C41" s="42"/>
      <c r="D41" s="14"/>
      <c r="E41" s="34"/>
      <c r="F41" s="14"/>
      <c r="G41" s="16"/>
      <c r="H41" s="5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x14ac:dyDescent="0.2">
      <c r="A42" s="40" t="s">
        <v>36</v>
      </c>
      <c r="B42" s="14"/>
      <c r="C42" s="42"/>
      <c r="D42" s="14"/>
      <c r="E42" s="34"/>
      <c r="F42" s="14"/>
      <c r="G42" s="16"/>
      <c r="H42" s="5"/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x14ac:dyDescent="0.2">
      <c r="A43" s="37"/>
      <c r="B43" s="14"/>
      <c r="C43" s="42"/>
      <c r="D43" s="14"/>
      <c r="E43" s="34"/>
      <c r="F43" s="14"/>
      <c r="G43" s="16"/>
      <c r="H43" s="5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x14ac:dyDescent="0.2">
      <c r="A44" s="40" t="s">
        <v>28</v>
      </c>
      <c r="B44" s="14"/>
      <c r="C44" s="42"/>
      <c r="D44" s="14"/>
      <c r="E44" s="34"/>
      <c r="F44" s="14"/>
      <c r="G44" s="16"/>
      <c r="H44" s="5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x14ac:dyDescent="0.2">
      <c r="A45" s="46" t="s">
        <v>79</v>
      </c>
      <c r="B45" s="14"/>
      <c r="C45" s="42" t="s">
        <v>75</v>
      </c>
      <c r="D45" s="14"/>
      <c r="E45" s="34">
        <v>7700</v>
      </c>
      <c r="F45" s="14"/>
      <c r="G45" s="16"/>
      <c r="H45" s="5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x14ac:dyDescent="0.2">
      <c r="A46" s="46" t="s">
        <v>80</v>
      </c>
      <c r="B46" s="14"/>
      <c r="C46" s="42" t="s">
        <v>76</v>
      </c>
      <c r="D46" s="14"/>
      <c r="E46" s="34">
        <v>11440</v>
      </c>
      <c r="F46" s="14"/>
      <c r="G46" s="16"/>
      <c r="H46" s="5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x14ac:dyDescent="0.2">
      <c r="A47" s="46" t="s">
        <v>81</v>
      </c>
      <c r="B47" s="14"/>
      <c r="C47" s="42" t="s">
        <v>77</v>
      </c>
      <c r="D47" s="14"/>
      <c r="E47" s="34">
        <v>12943</v>
      </c>
      <c r="F47" s="14"/>
      <c r="G47" s="16"/>
      <c r="H47" s="5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x14ac:dyDescent="0.2">
      <c r="A48" s="46" t="s">
        <v>82</v>
      </c>
      <c r="B48" s="14"/>
      <c r="C48" s="42" t="s">
        <v>78</v>
      </c>
      <c r="D48" s="14"/>
      <c r="E48" s="34">
        <v>110250</v>
      </c>
      <c r="F48" s="14"/>
      <c r="G48" s="16"/>
      <c r="H48" s="5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x14ac:dyDescent="0.2">
      <c r="A49" s="37"/>
      <c r="B49" s="14"/>
      <c r="C49" s="42"/>
      <c r="D49" s="14"/>
      <c r="E49" s="34"/>
      <c r="F49" s="14"/>
      <c r="G49" s="16"/>
      <c r="H49" s="5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x14ac:dyDescent="0.2">
      <c r="A50" s="40" t="s">
        <v>29</v>
      </c>
      <c r="B50" s="14"/>
      <c r="C50" s="14"/>
      <c r="D50" s="14"/>
      <c r="E50" s="34"/>
      <c r="F50" s="14"/>
      <c r="G50" s="16"/>
      <c r="H50" s="5"/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x14ac:dyDescent="0.2">
      <c r="A51" s="46" t="s">
        <v>62</v>
      </c>
      <c r="B51" s="14"/>
      <c r="C51" s="42" t="s">
        <v>56</v>
      </c>
      <c r="D51" s="14"/>
      <c r="E51" s="34">
        <v>14972</v>
      </c>
      <c r="F51" s="14"/>
      <c r="G51" s="16"/>
      <c r="H51" s="5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x14ac:dyDescent="0.2">
      <c r="A52" s="46" t="s">
        <v>87</v>
      </c>
      <c r="B52" s="14"/>
      <c r="C52" s="42" t="s">
        <v>83</v>
      </c>
      <c r="D52" s="14"/>
      <c r="E52" s="34">
        <v>110787</v>
      </c>
      <c r="F52" s="14"/>
      <c r="G52" s="16"/>
      <c r="H52" s="5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x14ac:dyDescent="0.2">
      <c r="A53" s="46" t="s">
        <v>88</v>
      </c>
      <c r="B53" s="14"/>
      <c r="C53" s="42" t="s">
        <v>84</v>
      </c>
      <c r="D53" s="14"/>
      <c r="E53" s="34">
        <v>8892</v>
      </c>
      <c r="F53" s="14"/>
      <c r="G53" s="16"/>
      <c r="H53" s="5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x14ac:dyDescent="0.2">
      <c r="A54" s="46" t="s">
        <v>89</v>
      </c>
      <c r="B54" s="14"/>
      <c r="C54" s="42" t="s">
        <v>85</v>
      </c>
      <c r="D54" s="14"/>
      <c r="E54" s="34">
        <v>46700</v>
      </c>
      <c r="F54" s="14"/>
      <c r="G54" s="16"/>
      <c r="H54" s="5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x14ac:dyDescent="0.2">
      <c r="A55" s="46" t="s">
        <v>90</v>
      </c>
      <c r="B55" s="14"/>
      <c r="C55" s="42" t="s">
        <v>86</v>
      </c>
      <c r="D55" s="14"/>
      <c r="E55" s="34">
        <v>189346</v>
      </c>
      <c r="F55" s="14"/>
      <c r="G55" s="16"/>
      <c r="H55" s="5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x14ac:dyDescent="0.2">
      <c r="A56" s="37" t="s">
        <v>44</v>
      </c>
      <c r="B56" s="14"/>
      <c r="C56" s="42"/>
      <c r="D56" s="14"/>
      <c r="E56" s="34"/>
      <c r="F56" s="14"/>
      <c r="G56" s="16"/>
      <c r="H56" s="5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x14ac:dyDescent="0.2">
      <c r="A57" s="40" t="s">
        <v>19</v>
      </c>
      <c r="B57" s="14"/>
      <c r="C57" s="14"/>
      <c r="D57" s="14"/>
      <c r="E57" s="34"/>
      <c r="F57" s="14"/>
      <c r="G57" s="16"/>
      <c r="H57" s="5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x14ac:dyDescent="0.2">
      <c r="A58" s="46" t="s">
        <v>92</v>
      </c>
      <c r="B58" s="14"/>
      <c r="C58" s="14" t="s">
        <v>91</v>
      </c>
      <c r="D58" s="14"/>
      <c r="E58" s="34">
        <v>147000</v>
      </c>
      <c r="F58" s="14"/>
      <c r="G58" s="16"/>
      <c r="H58" s="5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x14ac:dyDescent="0.2">
      <c r="A59" s="46"/>
      <c r="B59" s="14"/>
      <c r="C59" s="14"/>
      <c r="D59" s="14"/>
      <c r="E59" s="34"/>
      <c r="F59" s="14"/>
      <c r="G59" s="16"/>
      <c r="H59" s="5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x14ac:dyDescent="0.2">
      <c r="A60" s="40" t="s">
        <v>101</v>
      </c>
      <c r="B60" s="14"/>
      <c r="C60" s="14"/>
      <c r="D60" s="14"/>
      <c r="E60" s="34"/>
      <c r="F60" s="14"/>
      <c r="G60" s="16"/>
      <c r="H60" s="5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x14ac:dyDescent="0.2">
      <c r="A61" s="46" t="s">
        <v>102</v>
      </c>
      <c r="B61" s="14"/>
      <c r="C61" s="14" t="s">
        <v>103</v>
      </c>
      <c r="D61" s="14"/>
      <c r="E61" s="34">
        <v>47146</v>
      </c>
      <c r="F61" s="14"/>
      <c r="G61" s="16"/>
      <c r="H61" s="5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x14ac:dyDescent="0.2">
      <c r="A62" s="37"/>
      <c r="B62" s="14"/>
      <c r="C62" s="42"/>
      <c r="D62" s="14"/>
      <c r="E62" s="34"/>
      <c r="F62" s="14"/>
      <c r="G62" s="16"/>
      <c r="H62" s="5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x14ac:dyDescent="0.2">
      <c r="A63" s="40" t="s">
        <v>31</v>
      </c>
      <c r="B63" s="14"/>
      <c r="C63" s="42"/>
      <c r="D63" s="14"/>
      <c r="E63" s="34"/>
      <c r="F63" s="14"/>
      <c r="G63" s="16"/>
      <c r="H63" s="5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pans="1:252" x14ac:dyDescent="0.2">
      <c r="A64" s="46" t="s">
        <v>98</v>
      </c>
      <c r="B64" s="14"/>
      <c r="C64" s="14" t="s">
        <v>97</v>
      </c>
      <c r="D64" s="14"/>
      <c r="E64" s="31">
        <v>149250</v>
      </c>
      <c r="F64" s="14"/>
      <c r="G64" s="16"/>
      <c r="H64" s="5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x14ac:dyDescent="0.2">
      <c r="A65" s="46" t="s">
        <v>96</v>
      </c>
      <c r="B65" s="14"/>
      <c r="C65" s="14" t="s">
        <v>93</v>
      </c>
      <c r="D65" s="14"/>
      <c r="E65" s="34">
        <v>5441</v>
      </c>
      <c r="F65" s="14"/>
      <c r="G65" s="16"/>
      <c r="H65" s="5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x14ac:dyDescent="0.2">
      <c r="A66" s="46" t="s">
        <v>95</v>
      </c>
      <c r="B66" s="14"/>
      <c r="C66" s="14" t="s">
        <v>94</v>
      </c>
      <c r="D66" s="14"/>
      <c r="E66" s="34">
        <v>5595</v>
      </c>
      <c r="F66" s="14"/>
      <c r="G66" s="16"/>
      <c r="H66" s="5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x14ac:dyDescent="0.2">
      <c r="A67" s="37"/>
      <c r="B67" s="14"/>
      <c r="C67" s="42"/>
      <c r="D67" s="14"/>
      <c r="E67" s="34"/>
      <c r="F67" s="14"/>
      <c r="G67" s="16"/>
      <c r="H67" s="5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x14ac:dyDescent="0.2">
      <c r="A68" s="40" t="s">
        <v>30</v>
      </c>
      <c r="B68" s="14"/>
      <c r="C68" s="42"/>
      <c r="D68" s="14"/>
      <c r="E68" s="34"/>
      <c r="F68" s="14"/>
      <c r="G68" s="16"/>
      <c r="H68" s="5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x14ac:dyDescent="0.2">
      <c r="A69" s="44" t="s">
        <v>59</v>
      </c>
      <c r="B69" s="14"/>
      <c r="C69" s="42" t="s">
        <v>60</v>
      </c>
      <c r="D69" s="14"/>
      <c r="E69" s="34">
        <v>15874</v>
      </c>
      <c r="F69" s="14"/>
      <c r="G69" s="16"/>
      <c r="H69" s="5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x14ac:dyDescent="0.2">
      <c r="A70" s="44" t="s">
        <v>100</v>
      </c>
      <c r="B70" s="14"/>
      <c r="C70" s="42" t="s">
        <v>99</v>
      </c>
      <c r="D70" s="14"/>
      <c r="E70" s="34">
        <v>26247</v>
      </c>
      <c r="F70" s="14"/>
      <c r="G70" s="16"/>
      <c r="H70" s="5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x14ac:dyDescent="0.2">
      <c r="A71" s="44"/>
      <c r="B71" s="14"/>
      <c r="C71" s="42"/>
      <c r="D71" s="14"/>
      <c r="E71" s="34"/>
      <c r="F71" s="14"/>
      <c r="G71" s="16"/>
      <c r="H71" s="5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x14ac:dyDescent="0.2">
      <c r="A72" s="40" t="s">
        <v>104</v>
      </c>
      <c r="B72" s="14"/>
      <c r="C72" s="42"/>
      <c r="D72" s="14"/>
      <c r="E72" s="34"/>
      <c r="F72" s="14"/>
      <c r="G72" s="16"/>
      <c r="H72" s="5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x14ac:dyDescent="0.2">
      <c r="A73" s="44" t="s">
        <v>106</v>
      </c>
      <c r="B73" s="14"/>
      <c r="C73" s="42" t="s">
        <v>105</v>
      </c>
      <c r="D73" s="14"/>
      <c r="E73" s="34">
        <v>24900</v>
      </c>
      <c r="F73" s="14"/>
      <c r="G73" s="16"/>
      <c r="H73" s="5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x14ac:dyDescent="0.2">
      <c r="A74" s="44"/>
      <c r="B74" s="14"/>
      <c r="C74" s="42"/>
      <c r="D74" s="14"/>
      <c r="E74" s="34"/>
      <c r="F74" s="14"/>
      <c r="G74" s="16"/>
      <c r="H74" s="5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x14ac:dyDescent="0.2">
      <c r="A75" s="40" t="s">
        <v>108</v>
      </c>
      <c r="B75" s="14"/>
      <c r="C75" s="42"/>
      <c r="D75" s="14"/>
      <c r="E75" s="34"/>
      <c r="F75" s="14"/>
      <c r="G75" s="16"/>
      <c r="H75" s="5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x14ac:dyDescent="0.2">
      <c r="A76" t="s">
        <v>107</v>
      </c>
      <c r="B76" s="14"/>
      <c r="C76" s="42" t="s">
        <v>109</v>
      </c>
      <c r="D76" s="14"/>
      <c r="E76" s="34">
        <v>30000</v>
      </c>
      <c r="F76" s="14"/>
      <c r="G76" s="16"/>
      <c r="H76" s="5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x14ac:dyDescent="0.2">
      <c r="A77" s="44"/>
      <c r="B77" s="14"/>
      <c r="C77" s="42"/>
      <c r="D77" s="14"/>
      <c r="E77" s="34"/>
      <c r="F77" s="14"/>
      <c r="G77" s="16"/>
      <c r="H77" s="5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pans="1:252" x14ac:dyDescent="0.2">
      <c r="A78" s="44"/>
      <c r="B78" s="14"/>
      <c r="C78" s="42"/>
      <c r="D78" s="14"/>
      <c r="E78" s="34"/>
      <c r="F78" s="14"/>
      <c r="G78" s="16"/>
      <c r="H78" s="5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pans="1:252" x14ac:dyDescent="0.2">
      <c r="A79" s="15" t="s">
        <v>17</v>
      </c>
      <c r="C79" s="31"/>
      <c r="E79" s="16">
        <f>SUM(E28:E76)</f>
        <v>1306575</v>
      </c>
      <c r="F79" s="14"/>
      <c r="G79" s="1"/>
      <c r="H79" s="5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pans="1:252" x14ac:dyDescent="0.2">
      <c r="A80" s="15"/>
      <c r="B80" s="14"/>
      <c r="C80" s="42"/>
      <c r="D80" s="14"/>
      <c r="E80" s="33"/>
      <c r="F80" s="14"/>
      <c r="G80" s="16"/>
      <c r="H80" s="5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x14ac:dyDescent="0.2">
      <c r="A81" s="40" t="s">
        <v>18</v>
      </c>
      <c r="B81" s="14"/>
      <c r="C81" s="42"/>
      <c r="D81" s="14"/>
      <c r="E81" s="33"/>
      <c r="F81" s="14"/>
      <c r="G81" s="16"/>
      <c r="H81" s="5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x14ac:dyDescent="0.2">
      <c r="A82" s="44" t="s">
        <v>57</v>
      </c>
      <c r="B82" s="42"/>
      <c r="C82" s="42" t="s">
        <v>58</v>
      </c>
      <c r="D82" s="42"/>
      <c r="E82" s="39">
        <v>28043</v>
      </c>
      <c r="F82" s="14"/>
      <c r="G82" s="16"/>
      <c r="H82" s="5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x14ac:dyDescent="0.2">
      <c r="A83" s="15"/>
      <c r="B83" s="14"/>
      <c r="C83" s="42"/>
      <c r="D83" s="14"/>
      <c r="E83" s="33"/>
      <c r="F83" s="14"/>
      <c r="G83" s="16"/>
      <c r="H83" s="5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x14ac:dyDescent="0.2">
      <c r="A84" s="15" t="s">
        <v>17</v>
      </c>
      <c r="C84" s="31"/>
      <c r="E84" s="16">
        <f>SUM(E82:E83)</f>
        <v>28043</v>
      </c>
      <c r="F84" s="14"/>
      <c r="G84" s="1"/>
      <c r="H84" s="5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x14ac:dyDescent="0.2">
      <c r="A85" s="15"/>
      <c r="B85" s="14"/>
      <c r="C85" s="42"/>
      <c r="D85" s="14"/>
      <c r="E85" s="33"/>
      <c r="F85" s="14"/>
      <c r="G85" s="16"/>
      <c r="H85" s="5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x14ac:dyDescent="0.2">
      <c r="A86" s="15" t="s">
        <v>15</v>
      </c>
      <c r="B86" s="14"/>
      <c r="C86" s="42"/>
      <c r="D86" s="14"/>
      <c r="E86" s="33"/>
      <c r="F86" s="14"/>
      <c r="G86" s="16">
        <f>E79+E84</f>
        <v>1334618</v>
      </c>
      <c r="H86" s="5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x14ac:dyDescent="0.2">
      <c r="A87" s="6"/>
      <c r="C87" s="31"/>
      <c r="E87" s="5"/>
      <c r="G87" s="16"/>
      <c r="H87" s="31"/>
    </row>
    <row r="88" spans="1:252" x14ac:dyDescent="0.2">
      <c r="A88" s="10" t="s">
        <v>7</v>
      </c>
      <c r="B88" s="11"/>
      <c r="C88" s="29"/>
      <c r="D88" s="17"/>
      <c r="H88" s="31"/>
    </row>
    <row r="89" spans="1:252" x14ac:dyDescent="0.2">
      <c r="A89" s="11" t="s">
        <v>8</v>
      </c>
      <c r="C89" s="26" t="s">
        <v>24</v>
      </c>
      <c r="E89" s="31">
        <f>185000+11000</f>
        <v>196000</v>
      </c>
      <c r="F89" s="11"/>
      <c r="H89" s="31"/>
    </row>
    <row r="90" spans="1:252" x14ac:dyDescent="0.2">
      <c r="A90" s="11" t="s">
        <v>9</v>
      </c>
      <c r="C90" s="26" t="s">
        <v>25</v>
      </c>
      <c r="E90" s="31">
        <f>526865+65135+5000</f>
        <v>597000</v>
      </c>
      <c r="G90" s="16"/>
      <c r="H90" s="31"/>
    </row>
    <row r="91" spans="1:252" x14ac:dyDescent="0.2">
      <c r="A91" s="11" t="s">
        <v>111</v>
      </c>
      <c r="C91" s="26" t="s">
        <v>26</v>
      </c>
      <c r="E91" s="35">
        <f>77000+11000</f>
        <v>88000</v>
      </c>
      <c r="H91" s="31"/>
    </row>
    <row r="92" spans="1:252" x14ac:dyDescent="0.2">
      <c r="A92" s="11"/>
      <c r="C92" s="47"/>
      <c r="E92" s="35"/>
      <c r="H92" s="31"/>
    </row>
    <row r="93" spans="1:252" x14ac:dyDescent="0.2">
      <c r="A93" s="11"/>
      <c r="E93" s="36"/>
      <c r="G93" s="16"/>
    </row>
    <row r="94" spans="1:252" x14ac:dyDescent="0.2">
      <c r="A94" s="19" t="s">
        <v>10</v>
      </c>
      <c r="E94" s="25"/>
      <c r="G94" s="16">
        <f>SUM(E89:E93)</f>
        <v>881000</v>
      </c>
    </row>
    <row r="95" spans="1:252" x14ac:dyDescent="0.2">
      <c r="A95" s="20"/>
      <c r="E95" s="33"/>
      <c r="G95" s="16"/>
    </row>
    <row r="96" spans="1:252" x14ac:dyDescent="0.2">
      <c r="A96" s="20" t="s">
        <v>11</v>
      </c>
      <c r="E96" s="18"/>
      <c r="G96" s="16">
        <f>G17+G24+G86+G94</f>
        <v>5377865</v>
      </c>
    </row>
    <row r="97" spans="1:8" x14ac:dyDescent="0.2">
      <c r="A97" s="20"/>
      <c r="E97" s="14"/>
      <c r="G97" s="16"/>
    </row>
    <row r="98" spans="1:8" x14ac:dyDescent="0.2">
      <c r="A98" s="20"/>
      <c r="E98" s="14"/>
      <c r="G98" s="16"/>
    </row>
    <row r="99" spans="1:8" x14ac:dyDescent="0.2">
      <c r="A99" s="21" t="s">
        <v>12</v>
      </c>
      <c r="E99" s="14"/>
      <c r="G99" s="22"/>
    </row>
    <row r="100" spans="1:8" x14ac:dyDescent="0.2">
      <c r="A100" s="38" t="s">
        <v>55</v>
      </c>
      <c r="E100" s="14"/>
      <c r="G100" s="22"/>
    </row>
    <row r="101" spans="1:8" x14ac:dyDescent="0.2">
      <c r="A101" s="28"/>
      <c r="E101" s="14"/>
    </row>
    <row r="102" spans="1:8" x14ac:dyDescent="0.2">
      <c r="A102" s="27"/>
      <c r="E102" s="14"/>
      <c r="H102" s="23"/>
    </row>
    <row r="103" spans="1:8" x14ac:dyDescent="0.2">
      <c r="A103" s="12"/>
      <c r="E103" s="14"/>
    </row>
  </sheetData>
  <phoneticPr fontId="7" type="noConversion"/>
  <pageMargins left="0.5" right="0.5" top="0.6" bottom="0.6" header="0" footer="0"/>
  <pageSetup scale="46" orientation="portrait" r:id="rId1"/>
  <headerFooter alignWithMargins="0">
    <oddFooter>&amp;L&amp;Z&amp;F</oddFooter>
  </headerFooter>
  <rowBreaks count="1" manualBreakCount="1">
    <brk id="6547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mperez</dc:creator>
  <cp:lastModifiedBy>Amanda Marshall</cp:lastModifiedBy>
  <cp:lastPrinted>2019-09-11T18:46:47Z</cp:lastPrinted>
  <dcterms:created xsi:type="dcterms:W3CDTF">2007-02-21T17:12:08Z</dcterms:created>
  <dcterms:modified xsi:type="dcterms:W3CDTF">2020-03-30T21:36:18Z</dcterms:modified>
</cp:coreProperties>
</file>